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\Desktop\IVANA\PLAN\2025\Rebalans II (dodatna sredstva) 2025\"/>
    </mc:Choice>
  </mc:AlternateContent>
  <bookViews>
    <workbookView xWindow="0" yWindow="0" windowWidth="28800" windowHeight="12435" activeTab="1"/>
  </bookViews>
  <sheets>
    <sheet name="SAŽETAK" sheetId="6" r:id="rId1"/>
    <sheet name="Opći dio-po ekonom.k" sheetId="1" r:id="rId2"/>
    <sheet name="Opći dio-po izvorima" sheetId="7" r:id="rId3"/>
    <sheet name="Opći dio-rashodi po funk.k." sheetId="2" r:id="rId4"/>
    <sheet name="Opći dio-račun financiranja" sheetId="4" r:id="rId5"/>
    <sheet name="Posebni dio" sheetId="5" r:id="rId6"/>
  </sheets>
  <definedNames>
    <definedName name="_xlnm.Print_Titles" localSheetId="5">'Posebni dio'!$1:$2</definedName>
    <definedName name="_xlnm.Print_Area" localSheetId="1">'Opći dio-po ekonom.k'!$A$1:$E$18</definedName>
    <definedName name="_xlnm.Print_Area" localSheetId="2">'Opći dio-po izvorima'!$A$1:$E$31</definedName>
    <definedName name="_xlnm.Print_Area" localSheetId="4">'Opći dio-račun financiranja'!$A$1:$E$3</definedName>
    <definedName name="_xlnm.Print_Area" localSheetId="3">'Opći dio-rashodi po funk.k.'!$A$1:$E$6</definedName>
    <definedName name="_xlnm.Print_Area" localSheetId="5">'Posebni dio'!$A$1:$E$87</definedName>
    <definedName name="_xlnm.Print_Area" localSheetId="0">SAŽETAK!$A$1:$I$30</definedName>
  </definedNames>
  <calcPr calcId="152511"/>
</workbook>
</file>

<file path=xl/calcChain.xml><?xml version="1.0" encoding="utf-8"?>
<calcChain xmlns="http://schemas.openxmlformats.org/spreadsheetml/2006/main">
  <c r="H8" i="6" l="1"/>
  <c r="H12" i="6"/>
  <c r="H11" i="6"/>
  <c r="D16" i="5"/>
  <c r="E16" i="5" s="1"/>
  <c r="D15" i="5"/>
  <c r="D3" i="5"/>
  <c r="C3" i="5"/>
  <c r="B3" i="5"/>
  <c r="D4" i="5"/>
  <c r="E4" i="5" s="1"/>
  <c r="E5" i="5"/>
  <c r="E6" i="5"/>
  <c r="E7" i="5"/>
  <c r="E8" i="5"/>
  <c r="E9" i="5"/>
  <c r="E10" i="5"/>
  <c r="E11" i="5"/>
  <c r="E12" i="5"/>
  <c r="E13" i="5"/>
  <c r="E14" i="5"/>
  <c r="E15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C3" i="2"/>
  <c r="D3" i="2"/>
  <c r="B3" i="2"/>
  <c r="C6" i="2"/>
  <c r="D6" i="2"/>
  <c r="B6" i="2"/>
  <c r="E6" i="2" s="1"/>
  <c r="D4" i="2"/>
  <c r="E4" i="2" s="1"/>
  <c r="E5" i="2"/>
  <c r="D5" i="2"/>
  <c r="E3" i="2"/>
  <c r="C31" i="7"/>
  <c r="D31" i="7"/>
  <c r="B31" i="7"/>
  <c r="C29" i="7"/>
  <c r="D29" i="7"/>
  <c r="C25" i="7"/>
  <c r="D25" i="7"/>
  <c r="C21" i="7"/>
  <c r="D21" i="7"/>
  <c r="C18" i="7"/>
  <c r="D18" i="7"/>
  <c r="C16" i="7"/>
  <c r="D16" i="7"/>
  <c r="B29" i="7"/>
  <c r="B25" i="7"/>
  <c r="B21" i="7"/>
  <c r="B18" i="7"/>
  <c r="E18" i="7" s="1"/>
  <c r="B16" i="7"/>
  <c r="E16" i="7" s="1"/>
  <c r="C15" i="7"/>
  <c r="D15" i="7"/>
  <c r="E15" i="7" s="1"/>
  <c r="C11" i="7"/>
  <c r="D11" i="7"/>
  <c r="C8" i="7"/>
  <c r="D8" i="7"/>
  <c r="C6" i="7"/>
  <c r="D6" i="7"/>
  <c r="C4" i="7"/>
  <c r="D4" i="7"/>
  <c r="D7" i="7"/>
  <c r="D9" i="7"/>
  <c r="D10" i="7"/>
  <c r="D12" i="7"/>
  <c r="D13" i="7"/>
  <c r="D14" i="7"/>
  <c r="D17" i="7"/>
  <c r="D19" i="7"/>
  <c r="D20" i="7"/>
  <c r="E21" i="7"/>
  <c r="D22" i="7"/>
  <c r="D23" i="7"/>
  <c r="D24" i="7"/>
  <c r="E25" i="7"/>
  <c r="D26" i="7"/>
  <c r="D27" i="7"/>
  <c r="D28" i="7"/>
  <c r="E29" i="7"/>
  <c r="D30" i="7"/>
  <c r="D5" i="7"/>
  <c r="E5" i="7" s="1"/>
  <c r="E6" i="7"/>
  <c r="E7" i="7"/>
  <c r="E8" i="7"/>
  <c r="E9" i="7"/>
  <c r="E10" i="7"/>
  <c r="E11" i="7"/>
  <c r="E12" i="7"/>
  <c r="E13" i="7"/>
  <c r="E14" i="7"/>
  <c r="E17" i="7"/>
  <c r="E19" i="7"/>
  <c r="E20" i="7"/>
  <c r="E22" i="7"/>
  <c r="E23" i="7"/>
  <c r="E24" i="7"/>
  <c r="E26" i="7"/>
  <c r="E27" i="7"/>
  <c r="E28" i="7"/>
  <c r="E30" i="7"/>
  <c r="E4" i="7"/>
  <c r="B15" i="7"/>
  <c r="B11" i="7"/>
  <c r="B8" i="7"/>
  <c r="B6" i="7"/>
  <c r="B4" i="7"/>
  <c r="E10" i="1"/>
  <c r="E12" i="1"/>
  <c r="E14" i="1"/>
  <c r="E15" i="1"/>
  <c r="E16" i="1"/>
  <c r="E17" i="1"/>
  <c r="E4" i="1"/>
  <c r="E5" i="1"/>
  <c r="E6" i="1"/>
  <c r="E7" i="1"/>
  <c r="E8" i="1"/>
  <c r="E9" i="1"/>
  <c r="D11" i="1"/>
  <c r="E11" i="1" s="1"/>
  <c r="D16" i="1"/>
  <c r="D18" i="1"/>
  <c r="E18" i="1" s="1"/>
  <c r="D10" i="1"/>
  <c r="D6" i="1"/>
  <c r="D7" i="1"/>
  <c r="D8" i="1"/>
  <c r="D9" i="1"/>
  <c r="D12" i="1"/>
  <c r="D13" i="1"/>
  <c r="E13" i="1" s="1"/>
  <c r="D14" i="1"/>
  <c r="D15" i="1"/>
  <c r="D17" i="1"/>
  <c r="D5" i="1"/>
  <c r="C18" i="1"/>
  <c r="C16" i="1"/>
  <c r="C11" i="1"/>
  <c r="C4" i="1"/>
  <c r="C10" i="1" s="1"/>
  <c r="B10" i="1"/>
  <c r="B18" i="1"/>
  <c r="B16" i="1"/>
  <c r="B11" i="1"/>
  <c r="B4" i="1"/>
  <c r="E31" i="7" l="1"/>
  <c r="D4" i="1"/>
  <c r="E3" i="5"/>
  <c r="I8" i="6" l="1"/>
  <c r="I11" i="6"/>
  <c r="I12" i="6"/>
  <c r="F10" i="6" l="1"/>
  <c r="H7" i="6"/>
  <c r="G7" i="6"/>
  <c r="F7" i="6"/>
  <c r="F13" i="6" l="1"/>
  <c r="F30" i="6" s="1"/>
  <c r="I7" i="6"/>
  <c r="H10" i="6"/>
  <c r="I10" i="6" s="1"/>
  <c r="G10" i="6"/>
  <c r="G13" i="6" s="1"/>
  <c r="G30" i="6" s="1"/>
  <c r="H26" i="6"/>
  <c r="H13" i="6" l="1"/>
  <c r="H30" i="6" l="1"/>
</calcChain>
</file>

<file path=xl/sharedStrings.xml><?xml version="1.0" encoding="utf-8"?>
<sst xmlns="http://schemas.openxmlformats.org/spreadsheetml/2006/main" count="198" uniqueCount="80">
  <si>
    <t>Povećanje / smanjenje (2.)</t>
  </si>
  <si>
    <t>Indeks (4.)</t>
  </si>
  <si>
    <t>A. RAČUN PRIHODA I RASHODA</t>
  </si>
  <si>
    <t>6 Prihodi poslovanja</t>
  </si>
  <si>
    <t>63 Pomoći iz inozemstva i od subjekata unutar općeg proračuna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</si>
  <si>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</si>
  <si>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</si>
  <si>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</si>
  <si>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</si>
  <si>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43 Prihodi za posebne namjene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</si>
  <si>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</si>
  <si>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</si>
  <si>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</si>
  <si>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Izvor: 51 Pomoći</t>
  </si>
  <si>
    <t>Izvor: 58 Prenesena sredstva - pomoći</t>
  </si>
  <si>
    <t>SVEUKUPNO PRIHODI</t>
  </si>
  <si>
    <t>3 Rashodi poslovanja</t>
  </si>
  <si>
    <t>31 Rashodi za zaposlene</t>
  </si>
  <si>
    <t>32 Materijalni rashodi</t>
  </si>
  <si>
    <t>Izvor: 38 Prenesena sredstva - vlastiti prihodi proračunskih korisnika</t>
  </si>
  <si>
    <t>Izvor: 48 Prenesena sredstva - namjenski prihodi</t>
  </si>
  <si>
    <t>34 Financijski rashodi</t>
  </si>
  <si>
    <t>4 Rashodi za nabavu nefinancijske imovine</t>
  </si>
  <si>
    <t>42 Rashodi za nabavu proizvedene dugotrajne imovine</t>
  </si>
  <si>
    <t>Izvor: 78 Prenesena sredstva - prihodi od prodaje ili zamjene nefinancijske imovine i naknade s naslova osiguranja</t>
  </si>
  <si>
    <t>SVEUKUPNO RASHODI</t>
  </si>
  <si>
    <t>Naziv</t>
  </si>
  <si>
    <t>Novi plan (3.)</t>
  </si>
  <si>
    <t>Funk. klas: 09 OBRAZOVANJE</t>
  </si>
  <si>
    <t>SVEUKUPNO RASHODI I IZDACI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</si>
  <si>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</si>
  <si>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</si>
  <si>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</si>
  <si>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</si>
  <si>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</si>
  <si>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550203 Programi školskog kurikuluma</t>
  </si>
  <si>
    <t>A 550205 Sufinanciranje rada pomoćnika u nastavi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</si>
  <si>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</si>
  <si>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</si>
  <si>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</si>
  <si>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I. OPĆI DIO</t>
  </si>
  <si>
    <t>A) SAŽETAK RAČUNA PRIHODA I RASHODA</t>
  </si>
  <si>
    <t>OPIS</t>
  </si>
  <si>
    <t>Povećanje / smanjenje</t>
  </si>
  <si>
    <t>Novi plan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</si>
  <si>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</si>
  <si>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</si>
  <si>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</si>
  <si>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</si>
  <si>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</si>
  <si>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</si>
  <si>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</si>
  <si>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</si>
  <si>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</si>
  <si>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</si>
  <si>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</si>
  <si>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</si>
  <si>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</si>
  <si>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 IZ PRETHODNE(IH) GODINE KOJI ĆE SE RASPOREDITI</t>
  </si>
  <si>
    <t>MANJAK IZ PRETHODNE(IH) GODINE KOJI ĆE SE  POKRITI</t>
  </si>
  <si>
    <t>VIŠAK / MANJAK + NETO FINANCIRANJE</t>
  </si>
  <si>
    <t>Indeks</t>
  </si>
  <si>
    <t>66 Prihodi od prodaje proizvoda i robe te pruženih usluga, prihodi od donacija te povrati po protestiranim jamstvima</t>
  </si>
  <si>
    <t>38 Rashodi za donacije, kazne, naknade šteta i kapitalne pomoći</t>
  </si>
  <si>
    <t>Izvor: 1 OPĆI PRIHODI I PRIMICI</t>
  </si>
  <si>
    <t>Izvor: 3 VLASTITI PRIHODI</t>
  </si>
  <si>
    <t>Izvor: 4 PRIHODI ZA POSEBNE NAMJENE</t>
  </si>
  <si>
    <t>Izvor: 5 POMOĆI</t>
  </si>
  <si>
    <t>Izvor: 7 PRIHODI OD PRODAJE ILI ZAMJENE NEFINANCIJSKE IMOVINE I NAKNADE S NASLOVA OSIGURANJA</t>
  </si>
  <si>
    <t>092 Srednjoškolsko obrazovanje</t>
  </si>
  <si>
    <t>098 Usluge obrazovanja koje nisu drugdje svrstane</t>
  </si>
  <si>
    <t>Plan 2025. (1.)</t>
  </si>
  <si>
    <t>Plan za 2025.</t>
  </si>
  <si>
    <t>Izvor: 78 Prenesena sredstva - Prihodi od prodaje ili zamjene nefinancijske imovine i naknade štete s naslova osiguranja</t>
  </si>
  <si>
    <t>Izvor: 1 Opći prihodi i primici</t>
  </si>
  <si>
    <t>Izvor: 3 Vlastiti prihodi</t>
  </si>
  <si>
    <t xml:space="preserve">Izvor: 4 Prihodi za posebne namjene </t>
  </si>
  <si>
    <t>Izvor: 5 Pomoći</t>
  </si>
  <si>
    <t>Izvor: 7 Prihodi od prodaje ili zamjene nefinancijske imovine i naknade štete s naslova osiguranja</t>
  </si>
  <si>
    <r>
      <t xml:space="preserve">ŠKOLA ZA PRIMIJENJENU UMJETNOST U RIJECI 
II. Izmjene i dopune financijskog plana za 2025. godinu
</t>
    </r>
    <r>
      <rPr>
        <sz val="12"/>
        <color theme="1"/>
        <rFont val="Arial"/>
        <family val="2"/>
        <charset val="238"/>
      </rPr>
      <t xml:space="preserve">
POSEBNI DIO - RASHODI I IZDACI PO IZVORIMA, EKONOMSKOJ I PROGRASMKOJ KLASIFIKACIJI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</si>
</sst>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7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21" fillId="0" borderId="13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1" fillId="34" borderId="19" xfId="0" applyFont="1" applyFill="1" applyBorder="1" applyAlignment="1">
      <alignment horizontal="left" vertical="center" wrapText="1" indent="1"/>
    </xf>
    <xf numFmtId="0" fontId="21" fillId="33" borderId="19" xfId="0" applyFont="1" applyFill="1" applyBorder="1" applyAlignment="1">
      <alignment horizontal="left" vertical="center" wrapText="1" indent="1"/>
    </xf>
    <xf numFmtId="4" fontId="21" fillId="33" borderId="21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left" vertical="center" wrapText="1" indent="3"/>
    </xf>
    <xf numFmtId="4" fontId="20" fillId="33" borderId="21" xfId="0" applyNumberFormat="1" applyFont="1" applyFill="1" applyBorder="1" applyAlignment="1">
      <alignment horizontal="center" vertical="center" wrapText="1"/>
    </xf>
    <xf numFmtId="4" fontId="21" fillId="34" borderId="21" xfId="0" applyNumberFormat="1" applyFont="1" applyFill="1" applyBorder="1" applyAlignment="1">
      <alignment horizontal="center" vertical="center" wrapText="1"/>
    </xf>
    <xf numFmtId="0" fontId="21" fillId="34" borderId="22" xfId="0" applyFont="1" applyFill="1" applyBorder="1" applyAlignment="1">
      <alignment horizontal="left" vertical="center" wrapText="1" indent="1"/>
    </xf>
    <xf numFmtId="4" fontId="21" fillId="34" borderId="2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0" fillId="33" borderId="20" xfId="0" applyNumberFormat="1" applyFont="1" applyFill="1" applyBorder="1" applyAlignment="1">
      <alignment horizontal="right" vertical="center" wrapText="1"/>
    </xf>
    <xf numFmtId="4" fontId="20" fillId="33" borderId="23" xfId="0" applyNumberFormat="1" applyFont="1" applyFill="1" applyBorder="1" applyAlignment="1">
      <alignment horizontal="right" vertical="center" wrapText="1"/>
    </xf>
    <xf numFmtId="4" fontId="20" fillId="33" borderId="23" xfId="0" applyNumberFormat="1" applyFont="1" applyFill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 wrapText="1"/>
    </xf>
    <xf numFmtId="4" fontId="21" fillId="0" borderId="29" xfId="0" applyNumberFormat="1" applyFont="1" applyBorder="1" applyAlignment="1">
      <alignment horizontal="center" vertical="center" wrapText="1"/>
    </xf>
    <xf numFmtId="4" fontId="21" fillId="0" borderId="30" xfId="0" applyNumberFormat="1" applyFont="1" applyBorder="1" applyAlignment="1">
      <alignment horizontal="center" vertical="center" wrapText="1"/>
    </xf>
    <xf numFmtId="4" fontId="21" fillId="33" borderId="17" xfId="0" applyNumberFormat="1" applyFont="1" applyFill="1" applyBorder="1" applyAlignment="1">
      <alignment horizontal="right" vertical="center" wrapText="1"/>
    </xf>
    <xf numFmtId="0" fontId="18" fillId="0" borderId="13" xfId="0" applyFont="1" applyBorder="1" applyAlignment="1">
      <alignment horizontal="left" indent="1"/>
    </xf>
    <xf numFmtId="4" fontId="18" fillId="0" borderId="14" xfId="0" applyNumberFormat="1" applyFont="1" applyBorder="1" applyAlignment="1">
      <alignment horizontal="left" indent="1"/>
    </xf>
    <xf numFmtId="4" fontId="18" fillId="0" borderId="15" xfId="0" applyNumberFormat="1" applyFont="1" applyBorder="1" applyAlignment="1">
      <alignment horizontal="left" indent="1"/>
    </xf>
    <xf numFmtId="4" fontId="0" fillId="0" borderId="0" xfId="0" applyNumberFormat="1"/>
    <xf numFmtId="0" fontId="19" fillId="0" borderId="0" xfId="0" applyFont="1" applyFill="1" applyAlignment="1">
      <alignment horizontal="left" indent="1"/>
    </xf>
    <xf numFmtId="4" fontId="21" fillId="34" borderId="20" xfId="0" applyNumberFormat="1" applyFont="1" applyFill="1" applyBorder="1" applyAlignment="1">
      <alignment horizontal="right" vertical="center" wrapText="1"/>
    </xf>
    <xf numFmtId="4" fontId="20" fillId="33" borderId="20" xfId="0" applyNumberFormat="1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 indent="1"/>
    </xf>
    <xf numFmtId="4" fontId="21" fillId="33" borderId="14" xfId="0" applyNumberFormat="1" applyFont="1" applyFill="1" applyBorder="1" applyAlignment="1">
      <alignment horizontal="right" vertical="center" wrapText="1"/>
    </xf>
    <xf numFmtId="4" fontId="21" fillId="33" borderId="15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4" fontId="26" fillId="0" borderId="0" xfId="0" applyNumberFormat="1" applyFont="1" applyFill="1" applyBorder="1" applyAlignment="1" applyProtection="1">
      <alignment horizontal="center" vertical="center" wrapText="1"/>
    </xf>
    <xf numFmtId="4" fontId="27" fillId="0" borderId="0" xfId="0" applyNumberFormat="1" applyFont="1" applyFill="1" applyBorder="1" applyAlignment="1" applyProtection="1">
      <alignment vertical="center" wrapText="1"/>
    </xf>
    <xf numFmtId="0" fontId="26" fillId="0" borderId="0" xfId="0" applyNumberFormat="1" applyFont="1" applyFill="1" applyBorder="1" applyAlignment="1" applyProtection="1">
      <alignment horizontal="left" wrapText="1"/>
    </xf>
    <xf numFmtId="0" fontId="28" fillId="0" borderId="0" xfId="0" applyNumberFormat="1" applyFont="1" applyFill="1" applyBorder="1" applyAlignment="1" applyProtection="1">
      <alignment wrapText="1"/>
    </xf>
    <xf numFmtId="4" fontId="16" fillId="0" borderId="0" xfId="0" applyNumberFormat="1" applyFont="1" applyBorder="1" applyAlignment="1">
      <alignment horizontal="center" vertical="center"/>
    </xf>
    <xf numFmtId="4" fontId="29" fillId="35" borderId="31" xfId="0" applyNumberFormat="1" applyFont="1" applyFill="1" applyBorder="1" applyAlignment="1" applyProtection="1">
      <alignment horizontal="center" vertical="center" wrapText="1"/>
    </xf>
    <xf numFmtId="0" fontId="30" fillId="0" borderId="0" xfId="0" applyFont="1"/>
    <xf numFmtId="4" fontId="29" fillId="34" borderId="36" xfId="0" applyNumberFormat="1" applyFont="1" applyFill="1" applyBorder="1" applyAlignment="1">
      <alignment horizontal="right"/>
    </xf>
    <xf numFmtId="4" fontId="29" fillId="0" borderId="36" xfId="0" applyNumberFormat="1" applyFont="1" applyFill="1" applyBorder="1" applyAlignment="1">
      <alignment horizontal="right"/>
    </xf>
    <xf numFmtId="4" fontId="29" fillId="0" borderId="36" xfId="0" applyNumberFormat="1" applyFont="1" applyBorder="1" applyAlignment="1">
      <alignment horizontal="right"/>
    </xf>
    <xf numFmtId="4" fontId="29" fillId="34" borderId="38" xfId="0" applyNumberFormat="1" applyFont="1" applyFill="1" applyBorder="1" applyAlignment="1">
      <alignment horizontal="right"/>
    </xf>
    <xf numFmtId="4" fontId="29" fillId="34" borderId="39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4" fontId="27" fillId="0" borderId="0" xfId="0" applyNumberFormat="1" applyFont="1" applyFill="1" applyBorder="1" applyAlignment="1" applyProtection="1"/>
    <xf numFmtId="0" fontId="26" fillId="0" borderId="0" xfId="0" quotePrefix="1" applyNumberFormat="1" applyFont="1" applyFill="1" applyBorder="1" applyAlignment="1" applyProtection="1">
      <alignment horizontal="center" vertical="center" wrapText="1"/>
    </xf>
    <xf numFmtId="4" fontId="29" fillId="0" borderId="40" xfId="0" applyNumberFormat="1" applyFont="1" applyBorder="1" applyAlignment="1">
      <alignment horizontal="right"/>
    </xf>
    <xf numFmtId="0" fontId="32" fillId="0" borderId="0" xfId="0" quotePrefix="1" applyNumberFormat="1" applyFont="1" applyFill="1" applyBorder="1" applyAlignment="1" applyProtection="1">
      <alignment horizontal="left" wrapText="1"/>
    </xf>
    <xf numFmtId="0" fontId="33" fillId="0" borderId="0" xfId="0" applyNumberFormat="1" applyFont="1" applyFill="1" applyBorder="1" applyAlignment="1" applyProtection="1">
      <alignment wrapText="1"/>
    </xf>
    <xf numFmtId="4" fontId="25" fillId="0" borderId="0" xfId="0" applyNumberFormat="1" applyFont="1" applyBorder="1" applyAlignment="1">
      <alignment horizontal="right"/>
    </xf>
    <xf numFmtId="4" fontId="21" fillId="0" borderId="32" xfId="0" applyNumberFormat="1" applyFont="1" applyBorder="1" applyAlignment="1">
      <alignment horizontal="center" vertical="center" wrapText="1"/>
    </xf>
    <xf numFmtId="0" fontId="0" fillId="0" borderId="37" xfId="0" applyBorder="1"/>
    <xf numFmtId="4" fontId="29" fillId="36" borderId="36" xfId="0" quotePrefix="1" applyNumberFormat="1" applyFont="1" applyFill="1" applyBorder="1" applyAlignment="1">
      <alignment horizontal="right"/>
    </xf>
    <xf numFmtId="4" fontId="29" fillId="34" borderId="36" xfId="0" quotePrefix="1" applyNumberFormat="1" applyFont="1" applyFill="1" applyBorder="1" applyAlignment="1">
      <alignment horizontal="right"/>
    </xf>
    <xf numFmtId="4" fontId="29" fillId="34" borderId="38" xfId="0" quotePrefix="1" applyNumberFormat="1" applyFont="1" applyFill="1" applyBorder="1" applyAlignment="1">
      <alignment horizontal="right"/>
    </xf>
    <xf numFmtId="4" fontId="16" fillId="34" borderId="37" xfId="0" applyNumberFormat="1" applyFont="1" applyFill="1" applyBorder="1"/>
    <xf numFmtId="4" fontId="16" fillId="0" borderId="37" xfId="0" applyNumberFormat="1" applyFont="1" applyBorder="1"/>
    <xf numFmtId="4" fontId="16" fillId="34" borderId="39" xfId="0" applyNumberFormat="1" applyFont="1" applyFill="1" applyBorder="1"/>
    <xf numFmtId="4" fontId="16" fillId="36" borderId="37" xfId="0" applyNumberFormat="1" applyFont="1" applyFill="1" applyBorder="1"/>
    <xf numFmtId="4" fontId="0" fillId="34" borderId="39" xfId="0" applyNumberFormat="1" applyFill="1" applyBorder="1"/>
    <xf numFmtId="4" fontId="16" fillId="0" borderId="41" xfId="0" applyNumberFormat="1" applyFont="1" applyBorder="1"/>
    <xf numFmtId="0" fontId="34" fillId="33" borderId="0" xfId="0" applyFont="1" applyFill="1" applyAlignment="1">
      <alignment horizontal="left" indent="1"/>
    </xf>
    <xf numFmtId="0" fontId="35" fillId="0" borderId="0" xfId="0" applyFont="1" applyAlignment="1">
      <alignment horizontal="left" indent="1"/>
    </xf>
    <xf numFmtId="0" fontId="20" fillId="33" borderId="0" xfId="0" applyFont="1" applyFill="1" applyAlignment="1">
      <alignment horizontal="left" indent="1"/>
    </xf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36" fillId="0" borderId="0" xfId="0" applyFont="1" applyAlignment="1">
      <alignment horizontal="left" indent="1"/>
    </xf>
    <xf numFmtId="0" fontId="21" fillId="34" borderId="16" xfId="0" applyFont="1" applyFill="1" applyBorder="1" applyAlignment="1">
      <alignment horizontal="left" vertical="center" wrapText="1" indent="1"/>
    </xf>
    <xf numFmtId="0" fontId="21" fillId="33" borderId="19" xfId="0" applyFont="1" applyFill="1" applyBorder="1" applyAlignment="1">
      <alignment horizontal="left" vertical="center" wrapText="1" indent="3"/>
    </xf>
    <xf numFmtId="4" fontId="21" fillId="34" borderId="23" xfId="0" applyNumberFormat="1" applyFont="1" applyFill="1" applyBorder="1" applyAlignment="1">
      <alignment horizontal="right" vertical="center" wrapText="1"/>
    </xf>
    <xf numFmtId="0" fontId="20" fillId="33" borderId="19" xfId="0" applyFont="1" applyFill="1" applyBorder="1" applyAlignment="1">
      <alignment horizontal="left" vertical="center" wrapText="1" indent="1"/>
    </xf>
    <xf numFmtId="4" fontId="21" fillId="33" borderId="20" xfId="0" applyNumberFormat="1" applyFont="1" applyFill="1" applyBorder="1" applyAlignment="1">
      <alignment horizontal="right" vertical="center" wrapText="1"/>
    </xf>
    <xf numFmtId="0" fontId="21" fillId="34" borderId="18" xfId="0" applyFont="1" applyFill="1" applyBorder="1" applyAlignment="1">
      <alignment horizontal="center" wrapText="1"/>
    </xf>
    <xf numFmtId="4" fontId="21" fillId="33" borderId="20" xfId="0" applyNumberFormat="1" applyFont="1" applyFill="1" applyBorder="1" applyAlignment="1">
      <alignment horizontal="left" vertical="center" wrapText="1"/>
    </xf>
    <xf numFmtId="0" fontId="21" fillId="34" borderId="17" xfId="0" applyFont="1" applyFill="1" applyBorder="1" applyAlignment="1">
      <alignment horizontal="left" wrapText="1" indent="1"/>
    </xf>
    <xf numFmtId="0" fontId="18" fillId="0" borderId="0" xfId="0" applyFont="1" applyAlignment="1">
      <alignment horizontal="left" indent="1"/>
    </xf>
    <xf numFmtId="4" fontId="21" fillId="33" borderId="18" xfId="0" applyNumberFormat="1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left" vertical="center" wrapText="1" indent="1"/>
    </xf>
    <xf numFmtId="0" fontId="21" fillId="33" borderId="16" xfId="0" applyFont="1" applyFill="1" applyBorder="1" applyAlignment="1">
      <alignment horizontal="left" wrapText="1" indent="3"/>
    </xf>
    <xf numFmtId="0" fontId="21" fillId="33" borderId="19" xfId="0" applyFont="1" applyFill="1" applyBorder="1" applyAlignment="1">
      <alignment horizontal="left" wrapText="1" indent="3"/>
    </xf>
    <xf numFmtId="0" fontId="21" fillId="38" borderId="19" xfId="0" applyFont="1" applyFill="1" applyBorder="1" applyAlignment="1">
      <alignment horizontal="left" wrapText="1" indent="1"/>
    </xf>
    <xf numFmtId="0" fontId="21" fillId="37" borderId="19" xfId="0" applyFont="1" applyFill="1" applyBorder="1" applyAlignment="1">
      <alignment horizontal="left" wrapText="1" indent="1"/>
    </xf>
    <xf numFmtId="0" fontId="20" fillId="33" borderId="19" xfId="0" applyFont="1" applyFill="1" applyBorder="1" applyAlignment="1">
      <alignment horizontal="left" wrapText="1" indent="4"/>
    </xf>
    <xf numFmtId="0" fontId="20" fillId="33" borderId="22" xfId="0" applyFont="1" applyFill="1" applyBorder="1" applyAlignment="1">
      <alignment horizontal="left" wrapText="1" indent="4"/>
    </xf>
    <xf numFmtId="0" fontId="21" fillId="0" borderId="13" xfId="0" applyFont="1" applyFill="1" applyBorder="1" applyAlignment="1">
      <alignment horizontal="left" vertical="center" wrapText="1" indent="1"/>
    </xf>
    <xf numFmtId="4" fontId="21" fillId="0" borderId="14" xfId="0" applyNumberFormat="1" applyFont="1" applyFill="1" applyBorder="1" applyAlignment="1">
      <alignment horizontal="right" vertical="center" wrapText="1"/>
    </xf>
    <xf numFmtId="4" fontId="21" fillId="0" borderId="15" xfId="0" applyNumberFormat="1" applyFont="1" applyFill="1" applyBorder="1" applyAlignment="1">
      <alignment horizontal="center" vertical="center" wrapText="1"/>
    </xf>
    <xf numFmtId="4" fontId="21" fillId="33" borderId="20" xfId="0" applyNumberFormat="1" applyFont="1" applyFill="1" applyBorder="1" applyAlignment="1">
      <alignment wrapText="1"/>
    </xf>
    <xf numFmtId="4" fontId="21" fillId="33" borderId="17" xfId="0" applyNumberFormat="1" applyFont="1" applyFill="1" applyBorder="1" applyAlignment="1">
      <alignment vertical="center" wrapText="1"/>
    </xf>
    <xf numFmtId="0" fontId="20" fillId="33" borderId="20" xfId="0" applyFont="1" applyFill="1" applyBorder="1" applyAlignment="1">
      <alignment wrapText="1"/>
    </xf>
    <xf numFmtId="4" fontId="20" fillId="33" borderId="20" xfId="0" applyNumberFormat="1" applyFont="1" applyFill="1" applyBorder="1" applyAlignment="1">
      <alignment wrapText="1"/>
    </xf>
    <xf numFmtId="0" fontId="31" fillId="0" borderId="43" xfId="0" quotePrefix="1" applyFont="1" applyBorder="1" applyAlignment="1">
      <alignment horizontal="left" vertical="center"/>
    </xf>
    <xf numFmtId="0" fontId="31" fillId="0" borderId="36" xfId="0" quotePrefix="1" applyFont="1" applyBorder="1" applyAlignment="1">
      <alignment horizontal="left" vertical="center"/>
    </xf>
    <xf numFmtId="0" fontId="31" fillId="34" borderId="44" xfId="0" quotePrefix="1" applyNumberFormat="1" applyFont="1" applyFill="1" applyBorder="1" applyAlignment="1" applyProtection="1">
      <alignment horizontal="left" vertical="center" wrapText="1"/>
    </xf>
    <xf numFmtId="0" fontId="31" fillId="34" borderId="38" xfId="0" quotePrefix="1" applyNumberFormat="1" applyFont="1" applyFill="1" applyBorder="1" applyAlignment="1" applyProtection="1">
      <alignment horizontal="left" vertical="center" wrapText="1"/>
    </xf>
    <xf numFmtId="0" fontId="29" fillId="0" borderId="42" xfId="0" quotePrefix="1" applyFont="1" applyBorder="1" applyAlignment="1">
      <alignment horizontal="center" vertical="center" wrapText="1"/>
    </xf>
    <xf numFmtId="0" fontId="29" fillId="0" borderId="31" xfId="0" quotePrefix="1" applyFont="1" applyBorder="1" applyAlignment="1">
      <alignment horizontal="center" vertical="center" wrapText="1"/>
    </xf>
    <xf numFmtId="0" fontId="31" fillId="34" borderId="43" xfId="0" applyNumberFormat="1" applyFont="1" applyFill="1" applyBorder="1" applyAlignment="1" applyProtection="1">
      <alignment horizontal="left" vertical="center" wrapText="1"/>
    </xf>
    <xf numFmtId="0" fontId="31" fillId="34" borderId="36" xfId="0" applyNumberFormat="1" applyFont="1" applyFill="1" applyBorder="1" applyAlignment="1" applyProtection="1">
      <alignment horizontal="left" vertical="center" wrapText="1"/>
    </xf>
    <xf numFmtId="0" fontId="31" fillId="0" borderId="43" xfId="0" applyNumberFormat="1" applyFont="1" applyFill="1" applyBorder="1" applyAlignment="1" applyProtection="1">
      <alignment horizontal="left" vertical="center" wrapText="1"/>
    </xf>
    <xf numFmtId="0" fontId="31" fillId="0" borderId="36" xfId="0" applyNumberFormat="1" applyFont="1" applyFill="1" applyBorder="1" applyAlignment="1" applyProtection="1">
      <alignment horizontal="left" vertical="center" wrapText="1"/>
    </xf>
    <xf numFmtId="0" fontId="29" fillId="34" borderId="43" xfId="0" applyNumberFormat="1" applyFont="1" applyFill="1" applyBorder="1" applyAlignment="1" applyProtection="1">
      <alignment horizontal="left" vertical="center" wrapText="1"/>
    </xf>
    <xf numFmtId="0" fontId="29" fillId="34" borderId="36" xfId="0" applyNumberFormat="1" applyFont="1" applyFill="1" applyBorder="1" applyAlignment="1" applyProtection="1">
      <alignment horizontal="left" vertical="center" wrapText="1"/>
    </xf>
    <xf numFmtId="0" fontId="29" fillId="34" borderId="44" xfId="0" applyNumberFormat="1" applyFont="1" applyFill="1" applyBorder="1" applyAlignment="1" applyProtection="1">
      <alignment horizontal="left" vertical="center" wrapText="1"/>
    </xf>
    <xf numFmtId="0" fontId="29" fillId="34" borderId="38" xfId="0" applyNumberFormat="1" applyFont="1" applyFill="1" applyBorder="1" applyAlignment="1" applyProtection="1">
      <alignment horizontal="left" vertical="center" wrapText="1"/>
    </xf>
    <xf numFmtId="0" fontId="31" fillId="0" borderId="45" xfId="0" quotePrefix="1" applyNumberFormat="1" applyFont="1" applyFill="1" applyBorder="1" applyAlignment="1" applyProtection="1">
      <alignment horizontal="left" vertical="center" wrapText="1"/>
    </xf>
    <xf numFmtId="0" fontId="31" fillId="0" borderId="40" xfId="0" quotePrefix="1" applyNumberFormat="1" applyFont="1" applyFill="1" applyBorder="1" applyAlignment="1" applyProtection="1">
      <alignment horizontal="left" vertical="center" wrapText="1"/>
    </xf>
    <xf numFmtId="0" fontId="22" fillId="0" borderId="11" xfId="0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0" fillId="0" borderId="0" xfId="0" applyAlignment="1"/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31" fillId="34" borderId="33" xfId="0" applyFont="1" applyFill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29" fillId="36" borderId="43" xfId="0" applyNumberFormat="1" applyFont="1" applyFill="1" applyBorder="1" applyAlignment="1" applyProtection="1">
      <alignment horizontal="left" vertical="center" wrapText="1"/>
    </xf>
    <xf numFmtId="0" fontId="29" fillId="36" borderId="36" xfId="0" applyNumberFormat="1" applyFont="1" applyFill="1" applyBorder="1" applyAlignment="1" applyProtection="1">
      <alignment horizontal="left" vertical="center" wrapText="1"/>
    </xf>
    <xf numFmtId="0" fontId="31" fillId="0" borderId="43" xfId="0" quotePrefix="1" applyFont="1" applyFill="1" applyBorder="1" applyAlignment="1">
      <alignment horizontal="left" vertical="center"/>
    </xf>
    <xf numFmtId="0" fontId="31" fillId="0" borderId="36" xfId="0" quotePrefix="1" applyFont="1" applyFill="1" applyBorder="1" applyAlignment="1">
      <alignment horizontal="left" vertical="center"/>
    </xf>
    <xf numFmtId="0" fontId="31" fillId="0" borderId="43" xfId="0" quotePrefix="1" applyNumberFormat="1" applyFont="1" applyFill="1" applyBorder="1" applyAlignment="1" applyProtection="1">
      <alignment horizontal="left" vertical="center" wrapText="1"/>
    </xf>
    <xf numFmtId="0" fontId="31" fillId="0" borderId="36" xfId="0" quotePrefix="1" applyNumberFormat="1" applyFont="1" applyFill="1" applyBorder="1" applyAlignment="1" applyProtection="1">
      <alignment horizontal="left" vertical="center" wrapText="1"/>
    </xf>
    <xf numFmtId="0" fontId="23" fillId="0" borderId="25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27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 wrapText="1"/>
    </xf>
    <xf numFmtId="0" fontId="20" fillId="33" borderId="16" xfId="0" applyFont="1" applyFill="1" applyBorder="1" applyAlignment="1">
      <alignment horizontal="left" vertical="center" wrapText="1" indent="1"/>
    </xf>
    <xf numFmtId="4" fontId="20" fillId="33" borderId="17" xfId="0" applyNumberFormat="1" applyFont="1" applyFill="1" applyBorder="1" applyAlignment="1">
      <alignment horizontal="right" vertical="center" wrapText="1"/>
    </xf>
    <xf numFmtId="4" fontId="21" fillId="33" borderId="23" xfId="0" applyNumberFormat="1" applyFont="1" applyFill="1" applyBorder="1" applyAlignment="1">
      <alignment horizontal="right" vertical="center" wrapText="1"/>
    </xf>
    <xf numFmtId="4" fontId="21" fillId="33" borderId="24" xfId="0" applyNumberFormat="1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left" vertical="center" wrapText="1" indent="3"/>
    </xf>
    <xf numFmtId="4" fontId="21" fillId="38" borderId="20" xfId="0" applyNumberFormat="1" applyFont="1" applyFill="1" applyBorder="1" applyAlignment="1">
      <alignment horizontal="right" vertical="center" wrapText="1"/>
    </xf>
    <xf numFmtId="4" fontId="21" fillId="38" borderId="20" xfId="0" applyNumberFormat="1" applyFont="1" applyFill="1" applyBorder="1" applyAlignment="1">
      <alignment horizontal="left" vertical="center" wrapText="1"/>
    </xf>
    <xf numFmtId="4" fontId="21" fillId="37" borderId="20" xfId="0" applyNumberFormat="1" applyFont="1" applyFill="1" applyBorder="1" applyAlignment="1">
      <alignment horizontal="right" vertical="center" wrapText="1"/>
    </xf>
    <xf numFmtId="4" fontId="21" fillId="37" borderId="20" xfId="0" applyNumberFormat="1" applyFont="1" applyFill="1" applyBorder="1" applyAlignment="1">
      <alignment horizontal="left" vertical="center" wrapText="1"/>
    </xf>
    <xf numFmtId="4" fontId="21" fillId="0" borderId="18" xfId="0" applyNumberFormat="1" applyFont="1" applyFill="1" applyBorder="1" applyAlignment="1">
      <alignment horizontal="center" vertical="center" wrapText="1"/>
    </xf>
    <xf numFmtId="4" fontId="21" fillId="0" borderId="21" xfId="0" applyNumberFormat="1" applyFont="1" applyFill="1" applyBorder="1" applyAlignment="1">
      <alignment horizontal="center" vertical="center" wrapText="1"/>
    </xf>
    <xf numFmtId="4" fontId="21" fillId="38" borderId="21" xfId="0" applyNumberFormat="1" applyFont="1" applyFill="1" applyBorder="1" applyAlignment="1">
      <alignment horizontal="center" vertical="center" wrapText="1"/>
    </xf>
    <xf numFmtId="4" fontId="21" fillId="37" borderId="21" xfId="0" applyNumberFormat="1" applyFont="1" applyFill="1" applyBorder="1" applyAlignment="1">
      <alignment horizontal="center" vertical="center" wrapText="1"/>
    </xf>
    <xf numFmtId="4" fontId="20" fillId="0" borderId="21" xfId="0" applyNumberFormat="1" applyFont="1" applyFill="1" applyBorder="1" applyAlignment="1">
      <alignment horizontal="center" vertical="center" wrapText="1"/>
    </xf>
    <xf numFmtId="4" fontId="20" fillId="0" borderId="24" xfId="0" applyNumberFormat="1" applyFont="1" applyFill="1" applyBorder="1" applyAlignment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ADD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H10" sqref="H10"/>
    </sheetView>
  </sheetViews>
  <sheetFormatPr defaultRowHeight="15" x14ac:dyDescent="0.25"/>
  <cols>
    <col min="5" max="5" width="22.7109375" customWidth="1"/>
    <col min="6" max="8" width="13.5703125" style="30" customWidth="1"/>
    <col min="9" max="9" width="8.140625" customWidth="1"/>
  </cols>
  <sheetData>
    <row r="1" spans="1:9" s="2" customFormat="1" ht="90.75" customHeight="1" x14ac:dyDescent="0.25">
      <c r="A1" s="131" t="s">
        <v>79</v>
      </c>
      <c r="B1" s="115"/>
      <c r="C1" s="115"/>
      <c r="D1" s="115"/>
      <c r="E1" s="116"/>
      <c r="F1" s="117"/>
      <c r="G1" s="117"/>
      <c r="H1" s="117"/>
      <c r="I1" s="117"/>
    </row>
    <row r="2" spans="1:9" ht="33" customHeight="1" x14ac:dyDescent="0.25">
      <c r="A2" s="118" t="s">
        <v>40</v>
      </c>
      <c r="B2" s="118"/>
      <c r="C2" s="118"/>
      <c r="D2" s="118"/>
      <c r="E2" s="118"/>
      <c r="F2" s="118"/>
      <c r="G2" s="118"/>
      <c r="H2" s="118"/>
      <c r="I2" s="117"/>
    </row>
    <row r="3" spans="1:9" ht="18" x14ac:dyDescent="0.25">
      <c r="A3" s="37"/>
      <c r="B3" s="37"/>
      <c r="C3" s="37"/>
      <c r="D3" s="37"/>
      <c r="E3" s="37"/>
      <c r="F3" s="38"/>
      <c r="G3" s="38"/>
      <c r="H3" s="39"/>
    </row>
    <row r="4" spans="1:9" ht="15.75" x14ac:dyDescent="0.25">
      <c r="A4" s="118" t="s">
        <v>41</v>
      </c>
      <c r="B4" s="118"/>
      <c r="C4" s="118"/>
      <c r="D4" s="118"/>
      <c r="E4" s="118"/>
      <c r="F4" s="118"/>
      <c r="G4" s="118"/>
      <c r="H4" s="118"/>
      <c r="I4" s="117"/>
    </row>
    <row r="5" spans="1:9" ht="18.75" thickBot="1" x14ac:dyDescent="0.3">
      <c r="A5" s="40"/>
      <c r="B5" s="41"/>
      <c r="C5" s="41"/>
      <c r="D5" s="41"/>
      <c r="E5" s="37"/>
      <c r="F5" s="42"/>
      <c r="G5" s="42"/>
      <c r="H5" s="42"/>
    </row>
    <row r="6" spans="1:9" s="44" customFormat="1" ht="25.5" x14ac:dyDescent="0.2">
      <c r="A6" s="103" t="s">
        <v>42</v>
      </c>
      <c r="B6" s="104"/>
      <c r="C6" s="104"/>
      <c r="D6" s="104"/>
      <c r="E6" s="104"/>
      <c r="F6" s="43" t="s">
        <v>72</v>
      </c>
      <c r="G6" s="43" t="s">
        <v>43</v>
      </c>
      <c r="H6" s="43" t="s">
        <v>44</v>
      </c>
      <c r="I6" s="57" t="s">
        <v>61</v>
      </c>
    </row>
    <row r="7" spans="1:9" x14ac:dyDescent="0.25">
      <c r="A7" s="105" t="s">
        <v>45</v>
      </c>
      <c r="B7" s="106"/>
      <c r="C7" s="106"/>
      <c r="D7" s="106"/>
      <c r="E7" s="106"/>
      <c r="F7" s="45">
        <f>SUM(F8:F9)</f>
        <v>1253666.77</v>
      </c>
      <c r="G7" s="45">
        <f>SUM(G8:G9)</f>
        <v>5500</v>
      </c>
      <c r="H7" s="45">
        <f>SUM(H8:H9)</f>
        <v>1259166.77</v>
      </c>
      <c r="I7" s="62">
        <f>H7/F7*100</f>
        <v>100.43871307205504</v>
      </c>
    </row>
    <row r="8" spans="1:9" x14ac:dyDescent="0.25">
      <c r="A8" s="107" t="s">
        <v>46</v>
      </c>
      <c r="B8" s="108"/>
      <c r="C8" s="108"/>
      <c r="D8" s="108"/>
      <c r="E8" s="108"/>
      <c r="F8" s="79">
        <v>1253666.77</v>
      </c>
      <c r="G8" s="79">
        <v>5500</v>
      </c>
      <c r="H8" s="79">
        <f>SUM(F8:G8)</f>
        <v>1259166.77</v>
      </c>
      <c r="I8" s="63">
        <f t="shared" ref="I8:I12" si="0">H8/F8*100</f>
        <v>100.43871307205504</v>
      </c>
    </row>
    <row r="9" spans="1:9" x14ac:dyDescent="0.25">
      <c r="A9" s="124" t="s">
        <v>47</v>
      </c>
      <c r="B9" s="125"/>
      <c r="C9" s="125"/>
      <c r="D9" s="125"/>
      <c r="E9" s="125"/>
      <c r="F9" s="46"/>
      <c r="G9" s="46"/>
      <c r="H9" s="79"/>
      <c r="I9" s="63"/>
    </row>
    <row r="10" spans="1:9" x14ac:dyDescent="0.25">
      <c r="A10" s="119" t="s">
        <v>48</v>
      </c>
      <c r="B10" s="120"/>
      <c r="C10" s="120"/>
      <c r="D10" s="120"/>
      <c r="E10" s="121"/>
      <c r="F10" s="45">
        <f>SUM(F11:F12)</f>
        <v>1268664.3900000001</v>
      </c>
      <c r="G10" s="45">
        <f>SUM(G11:G12)</f>
        <v>5500</v>
      </c>
      <c r="H10" s="45">
        <f>SUM(H11:H12)</f>
        <v>1274164.3900000001</v>
      </c>
      <c r="I10" s="62">
        <f t="shared" si="0"/>
        <v>100.43352678953967</v>
      </c>
    </row>
    <row r="11" spans="1:9" x14ac:dyDescent="0.25">
      <c r="A11" s="126" t="s">
        <v>49</v>
      </c>
      <c r="B11" s="127"/>
      <c r="C11" s="127"/>
      <c r="D11" s="127"/>
      <c r="E11" s="127"/>
      <c r="F11" s="46">
        <v>1262897.02</v>
      </c>
      <c r="G11" s="46">
        <v>5500</v>
      </c>
      <c r="H11" s="46">
        <f>SUM(F11:G11)</f>
        <v>1268397.02</v>
      </c>
      <c r="I11" s="63">
        <f t="shared" si="0"/>
        <v>100.43550661003222</v>
      </c>
    </row>
    <row r="12" spans="1:9" x14ac:dyDescent="0.25">
      <c r="A12" s="99" t="s">
        <v>50</v>
      </c>
      <c r="B12" s="100"/>
      <c r="C12" s="100"/>
      <c r="D12" s="100"/>
      <c r="E12" s="100"/>
      <c r="F12" s="47">
        <v>5767.37</v>
      </c>
      <c r="G12" s="47"/>
      <c r="H12" s="46">
        <f>SUM(F12:G12)</f>
        <v>5767.37</v>
      </c>
      <c r="I12" s="63">
        <f t="shared" si="0"/>
        <v>100</v>
      </c>
    </row>
    <row r="13" spans="1:9" ht="15.75" thickBot="1" x14ac:dyDescent="0.3">
      <c r="A13" s="101" t="s">
        <v>51</v>
      </c>
      <c r="B13" s="102"/>
      <c r="C13" s="102"/>
      <c r="D13" s="102"/>
      <c r="E13" s="102"/>
      <c r="F13" s="48">
        <f>F7-F10</f>
        <v>-14997.620000000112</v>
      </c>
      <c r="G13" s="48">
        <f>G7-G10</f>
        <v>0</v>
      </c>
      <c r="H13" s="48">
        <f>F13+G13</f>
        <v>-14997.620000000112</v>
      </c>
      <c r="I13" s="64"/>
    </row>
    <row r="14" spans="1:9" ht="18" x14ac:dyDescent="0.25">
      <c r="A14" s="37"/>
      <c r="B14" s="50"/>
      <c r="C14" s="50"/>
      <c r="D14" s="50"/>
      <c r="E14" s="50"/>
      <c r="F14" s="51"/>
      <c r="G14" s="51"/>
      <c r="H14" s="51"/>
    </row>
    <row r="15" spans="1:9" ht="15.75" x14ac:dyDescent="0.25">
      <c r="A15" s="118" t="s">
        <v>52</v>
      </c>
      <c r="B15" s="118"/>
      <c r="C15" s="118"/>
      <c r="D15" s="118"/>
      <c r="E15" s="118"/>
      <c r="F15" s="118"/>
      <c r="G15" s="118"/>
      <c r="H15" s="118"/>
      <c r="I15" s="117"/>
    </row>
    <row r="16" spans="1:9" ht="18.75" thickBot="1" x14ac:dyDescent="0.3">
      <c r="A16" s="37"/>
      <c r="B16" s="50"/>
      <c r="C16" s="50"/>
      <c r="D16" s="50"/>
      <c r="E16" s="50"/>
      <c r="F16" s="51"/>
      <c r="G16" s="51"/>
      <c r="H16" s="51"/>
    </row>
    <row r="17" spans="1:9" s="44" customFormat="1" ht="25.5" x14ac:dyDescent="0.2">
      <c r="A17" s="103" t="s">
        <v>42</v>
      </c>
      <c r="B17" s="104"/>
      <c r="C17" s="104"/>
      <c r="D17" s="104"/>
      <c r="E17" s="104"/>
      <c r="F17" s="43" t="s">
        <v>72</v>
      </c>
      <c r="G17" s="43" t="s">
        <v>43</v>
      </c>
      <c r="H17" s="43" t="s">
        <v>44</v>
      </c>
      <c r="I17" s="57" t="s">
        <v>61</v>
      </c>
    </row>
    <row r="18" spans="1:9" x14ac:dyDescent="0.25">
      <c r="A18" s="107" t="s">
        <v>53</v>
      </c>
      <c r="B18" s="108"/>
      <c r="C18" s="108"/>
      <c r="D18" s="108"/>
      <c r="E18" s="108"/>
      <c r="F18" s="47"/>
      <c r="G18" s="47"/>
      <c r="H18" s="47"/>
      <c r="I18" s="58"/>
    </row>
    <row r="19" spans="1:9" x14ac:dyDescent="0.25">
      <c r="A19" s="107" t="s">
        <v>54</v>
      </c>
      <c r="B19" s="108"/>
      <c r="C19" s="108"/>
      <c r="D19" s="108"/>
      <c r="E19" s="108"/>
      <c r="F19" s="47"/>
      <c r="G19" s="47"/>
      <c r="H19" s="47"/>
      <c r="I19" s="58"/>
    </row>
    <row r="20" spans="1:9" ht="15.75" thickBot="1" x14ac:dyDescent="0.3">
      <c r="A20" s="101" t="s">
        <v>55</v>
      </c>
      <c r="B20" s="102"/>
      <c r="C20" s="102"/>
      <c r="D20" s="102"/>
      <c r="E20" s="102"/>
      <c r="F20" s="48">
        <v>0</v>
      </c>
      <c r="G20" s="48">
        <v>0</v>
      </c>
      <c r="H20" s="48">
        <v>0</v>
      </c>
      <c r="I20" s="49">
        <v>0</v>
      </c>
    </row>
    <row r="21" spans="1:9" ht="18" x14ac:dyDescent="0.25">
      <c r="A21" s="52"/>
      <c r="B21" s="50"/>
      <c r="C21" s="50"/>
      <c r="D21" s="50"/>
      <c r="E21" s="50"/>
      <c r="F21" s="51"/>
      <c r="G21" s="51"/>
      <c r="H21" s="51"/>
    </row>
    <row r="22" spans="1:9" ht="15.75" x14ac:dyDescent="0.25">
      <c r="A22" s="118" t="s">
        <v>56</v>
      </c>
      <c r="B22" s="118"/>
      <c r="C22" s="118"/>
      <c r="D22" s="118"/>
      <c r="E22" s="118"/>
      <c r="F22" s="118"/>
      <c r="G22" s="118"/>
      <c r="H22" s="118"/>
      <c r="I22" s="117"/>
    </row>
    <row r="23" spans="1:9" ht="18.75" thickBot="1" x14ac:dyDescent="0.3">
      <c r="A23" s="52"/>
      <c r="B23" s="50"/>
      <c r="C23" s="50"/>
      <c r="D23" s="50"/>
      <c r="E23" s="50"/>
      <c r="F23" s="51"/>
      <c r="G23" s="51"/>
      <c r="H23" s="51"/>
    </row>
    <row r="24" spans="1:9" s="44" customFormat="1" ht="25.5" x14ac:dyDescent="0.2">
      <c r="A24" s="103" t="s">
        <v>42</v>
      </c>
      <c r="B24" s="104"/>
      <c r="C24" s="104"/>
      <c r="D24" s="104"/>
      <c r="E24" s="104"/>
      <c r="F24" s="43" t="s">
        <v>72</v>
      </c>
      <c r="G24" s="43" t="s">
        <v>43</v>
      </c>
      <c r="H24" s="43" t="s">
        <v>44</v>
      </c>
      <c r="I24" s="57" t="s">
        <v>61</v>
      </c>
    </row>
    <row r="25" spans="1:9" x14ac:dyDescent="0.25">
      <c r="A25" s="122" t="s">
        <v>57</v>
      </c>
      <c r="B25" s="123"/>
      <c r="C25" s="123"/>
      <c r="D25" s="123"/>
      <c r="E25" s="123"/>
      <c r="F25" s="59">
        <v>0</v>
      </c>
      <c r="G25" s="59">
        <v>0</v>
      </c>
      <c r="H25" s="59">
        <v>0</v>
      </c>
      <c r="I25" s="65"/>
    </row>
    <row r="26" spans="1:9" x14ac:dyDescent="0.25">
      <c r="A26" s="109" t="s">
        <v>58</v>
      </c>
      <c r="B26" s="110"/>
      <c r="C26" s="110"/>
      <c r="D26" s="110"/>
      <c r="E26" s="110"/>
      <c r="F26" s="60">
        <v>0</v>
      </c>
      <c r="G26" s="60">
        <v>14997.62</v>
      </c>
      <c r="H26" s="60">
        <f>F26+G26</f>
        <v>14997.62</v>
      </c>
      <c r="I26" s="62"/>
    </row>
    <row r="27" spans="1:9" ht="15.75" thickBot="1" x14ac:dyDescent="0.3">
      <c r="A27" s="111" t="s">
        <v>59</v>
      </c>
      <c r="B27" s="112"/>
      <c r="C27" s="112"/>
      <c r="D27" s="112"/>
      <c r="E27" s="112"/>
      <c r="F27" s="61"/>
      <c r="G27" s="61"/>
      <c r="H27" s="61"/>
      <c r="I27" s="66"/>
    </row>
    <row r="28" spans="1:9" x14ac:dyDescent="0.25">
      <c r="I28" s="30"/>
    </row>
    <row r="29" spans="1:9" ht="15.75" thickBot="1" x14ac:dyDescent="0.3">
      <c r="I29" s="30"/>
    </row>
    <row r="30" spans="1:9" ht="15.75" thickBot="1" x14ac:dyDescent="0.3">
      <c r="A30" s="113" t="s">
        <v>60</v>
      </c>
      <c r="B30" s="114"/>
      <c r="C30" s="114"/>
      <c r="D30" s="114"/>
      <c r="E30" s="114"/>
      <c r="F30" s="53">
        <f>F26+F13</f>
        <v>-14997.620000000112</v>
      </c>
      <c r="G30" s="53">
        <f>G26+G13</f>
        <v>14997.62</v>
      </c>
      <c r="H30" s="53">
        <f>H26+H13</f>
        <v>-1.1095835361629725E-10</v>
      </c>
      <c r="I30" s="67">
        <v>0</v>
      </c>
    </row>
    <row r="31" spans="1:9" ht="15.75" x14ac:dyDescent="0.25">
      <c r="A31" s="54"/>
      <c r="B31" s="55"/>
      <c r="C31" s="55"/>
      <c r="D31" s="55"/>
      <c r="E31" s="55"/>
      <c r="F31" s="56"/>
      <c r="G31" s="56"/>
      <c r="H31" s="56"/>
    </row>
  </sheetData>
  <mergeCells count="22">
    <mergeCell ref="A26:E26"/>
    <mergeCell ref="A27:E27"/>
    <mergeCell ref="A30:E30"/>
    <mergeCell ref="A1:I1"/>
    <mergeCell ref="A2:I2"/>
    <mergeCell ref="A4:I4"/>
    <mergeCell ref="A15:I15"/>
    <mergeCell ref="A22:I22"/>
    <mergeCell ref="A10:E10"/>
    <mergeCell ref="A18:E18"/>
    <mergeCell ref="A19:E19"/>
    <mergeCell ref="A20:E20"/>
    <mergeCell ref="A24:E24"/>
    <mergeCell ref="A25:E25"/>
    <mergeCell ref="A9:E9"/>
    <mergeCell ref="A11:E11"/>
    <mergeCell ref="A12:E12"/>
    <mergeCell ref="A13:E13"/>
    <mergeCell ref="A17:E17"/>
    <mergeCell ref="A6:E6"/>
    <mergeCell ref="A7:E7"/>
    <mergeCell ref="A8:E8"/>
  </mergeCells>
  <pageMargins left="0.31496062992125984" right="0.11811023622047245" top="0.35433070866141736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tabSelected="1" workbookViewId="0">
      <selection activeCell="H10" sqref="H10"/>
    </sheetView>
  </sheetViews>
  <sheetFormatPr defaultRowHeight="11.25" x14ac:dyDescent="0.15"/>
  <cols>
    <col min="1" max="1" width="61.5703125" style="1" customWidth="1"/>
    <col min="2" max="4" width="13" style="1" customWidth="1"/>
    <col min="5" max="5" width="8" style="9" customWidth="1"/>
    <col min="6" max="16384" width="9.140625" style="1"/>
  </cols>
  <sheetData>
    <row r="1" spans="1:5" s="2" customFormat="1" ht="90.75" customHeight="1" thickBot="1" x14ac:dyDescent="0.2">
      <c r="A1" s="131" t="s">
        <v>79</v>
      </c>
      <c r="B1" s="115"/>
      <c r="C1" s="115"/>
      <c r="D1" s="115"/>
      <c r="E1" s="116"/>
    </row>
    <row r="2" spans="1:5" s="8" customFormat="1" ht="39" customHeight="1" thickBot="1" x14ac:dyDescent="0.2">
      <c r="A2" s="4" t="s">
        <v>26</v>
      </c>
      <c r="B2" s="5" t="s">
        <v>71</v>
      </c>
      <c r="C2" s="6" t="s">
        <v>0</v>
      </c>
      <c r="D2" s="5" t="s">
        <v>27</v>
      </c>
      <c r="E2" s="7" t="s">
        <v>1</v>
      </c>
    </row>
    <row r="3" spans="1:5" s="3" customFormat="1" ht="24.75" customHeight="1" x14ac:dyDescent="0.2">
      <c r="A3" s="75" t="s">
        <v>2</v>
      </c>
      <c r="B3" s="82"/>
      <c r="C3" s="82"/>
      <c r="D3" s="82"/>
      <c r="E3" s="80"/>
    </row>
    <row r="4" spans="1:5" s="68" customFormat="1" ht="24" customHeight="1" x14ac:dyDescent="0.15">
      <c r="A4" s="11" t="s">
        <v>3</v>
      </c>
      <c r="B4" s="79">
        <f>SUM(B5:B9)</f>
        <v>1253666.77</v>
      </c>
      <c r="C4" s="79">
        <f t="shared" ref="C4:E4" si="0">SUM(C5:C9)</f>
        <v>5500</v>
      </c>
      <c r="D4" s="79">
        <f t="shared" si="0"/>
        <v>1259166.77</v>
      </c>
      <c r="E4" s="12">
        <f t="shared" ref="E4:E8" si="1">D4/B4*100</f>
        <v>100.43871307205504</v>
      </c>
    </row>
    <row r="5" spans="1:5" ht="24" customHeight="1" x14ac:dyDescent="0.15">
      <c r="A5" s="78" t="s">
        <v>4</v>
      </c>
      <c r="B5" s="20">
        <v>1101839.6000000001</v>
      </c>
      <c r="C5" s="20"/>
      <c r="D5" s="20">
        <f>B5+C5</f>
        <v>1101839.6000000001</v>
      </c>
      <c r="E5" s="14">
        <f t="shared" si="1"/>
        <v>100</v>
      </c>
    </row>
    <row r="6" spans="1:5" ht="24" customHeight="1" x14ac:dyDescent="0.15">
      <c r="A6" s="78" t="s">
        <v>6</v>
      </c>
      <c r="B6" s="20">
        <v>0.8</v>
      </c>
      <c r="C6" s="20"/>
      <c r="D6" s="20">
        <f t="shared" ref="D6:D18" si="2">B6+C6</f>
        <v>0.8</v>
      </c>
      <c r="E6" s="14">
        <f t="shared" si="1"/>
        <v>100</v>
      </c>
    </row>
    <row r="7" spans="1:5" ht="33" customHeight="1" x14ac:dyDescent="0.15">
      <c r="A7" s="78" t="s">
        <v>8</v>
      </c>
      <c r="B7" s="20">
        <v>22500</v>
      </c>
      <c r="C7" s="33"/>
      <c r="D7" s="20">
        <f t="shared" si="2"/>
        <v>22500</v>
      </c>
      <c r="E7" s="14">
        <f t="shared" si="1"/>
        <v>100</v>
      </c>
    </row>
    <row r="8" spans="1:5" ht="33" customHeight="1" x14ac:dyDescent="0.15">
      <c r="A8" s="78" t="s">
        <v>62</v>
      </c>
      <c r="B8" s="20">
        <v>880</v>
      </c>
      <c r="C8" s="20"/>
      <c r="D8" s="20">
        <f t="shared" si="2"/>
        <v>880</v>
      </c>
      <c r="E8" s="14">
        <f t="shared" si="1"/>
        <v>100</v>
      </c>
    </row>
    <row r="9" spans="1:5" ht="33" customHeight="1" x14ac:dyDescent="0.15">
      <c r="A9" s="78" t="s">
        <v>10</v>
      </c>
      <c r="B9" s="20">
        <v>128446.37</v>
      </c>
      <c r="C9" s="20">
        <v>5500</v>
      </c>
      <c r="D9" s="20">
        <f t="shared" si="2"/>
        <v>133946.37</v>
      </c>
      <c r="E9" s="14">
        <f>D9/B9*100</f>
        <v>104.28194272831533</v>
      </c>
    </row>
    <row r="10" spans="1:5" s="69" customFormat="1" ht="24.75" customHeight="1" x14ac:dyDescent="0.15">
      <c r="A10" s="10" t="s">
        <v>15</v>
      </c>
      <c r="B10" s="32">
        <f>B4</f>
        <v>1253666.77</v>
      </c>
      <c r="C10" s="32">
        <f t="shared" ref="C10:E10" si="3">C4</f>
        <v>5500</v>
      </c>
      <c r="D10" s="32">
        <f t="shared" si="3"/>
        <v>1259166.77</v>
      </c>
      <c r="E10" s="15">
        <f t="shared" ref="E10:E18" si="4">D10/B10*100</f>
        <v>100.43871307205504</v>
      </c>
    </row>
    <row r="11" spans="1:5" s="69" customFormat="1" ht="24" customHeight="1" x14ac:dyDescent="0.15">
      <c r="A11" s="11" t="s">
        <v>16</v>
      </c>
      <c r="B11" s="79">
        <f>SUM(B12:B15)</f>
        <v>1262897.02</v>
      </c>
      <c r="C11" s="79">
        <f t="shared" ref="C11:E11" si="5">SUM(C12:C15)</f>
        <v>5500</v>
      </c>
      <c r="D11" s="79">
        <f t="shared" ref="D11" si="6">SUM(D12:D15)</f>
        <v>1268397.02</v>
      </c>
      <c r="E11" s="14">
        <f t="shared" si="4"/>
        <v>100.43550661003222</v>
      </c>
    </row>
    <row r="12" spans="1:5" ht="24" customHeight="1" x14ac:dyDescent="0.15">
      <c r="A12" s="78" t="s">
        <v>17</v>
      </c>
      <c r="B12" s="20">
        <v>1112733.6000000001</v>
      </c>
      <c r="C12" s="20"/>
      <c r="D12" s="20">
        <f t="shared" si="2"/>
        <v>1112733.6000000001</v>
      </c>
      <c r="E12" s="14">
        <f t="shared" si="4"/>
        <v>100</v>
      </c>
    </row>
    <row r="13" spans="1:5" ht="24" customHeight="1" x14ac:dyDescent="0.15">
      <c r="A13" s="78" t="s">
        <v>18</v>
      </c>
      <c r="B13" s="20">
        <v>148725.92000000001</v>
      </c>
      <c r="C13" s="20">
        <v>5500</v>
      </c>
      <c r="D13" s="20">
        <f t="shared" si="2"/>
        <v>154225.92000000001</v>
      </c>
      <c r="E13" s="14">
        <f t="shared" si="4"/>
        <v>103.69807764510719</v>
      </c>
    </row>
    <row r="14" spans="1:5" ht="24" customHeight="1" x14ac:dyDescent="0.15">
      <c r="A14" s="78" t="s">
        <v>21</v>
      </c>
      <c r="B14" s="20">
        <v>704</v>
      </c>
      <c r="C14" s="20"/>
      <c r="D14" s="20">
        <f t="shared" si="2"/>
        <v>704</v>
      </c>
      <c r="E14" s="14">
        <f t="shared" si="4"/>
        <v>100</v>
      </c>
    </row>
    <row r="15" spans="1:5" ht="24" customHeight="1" x14ac:dyDescent="0.15">
      <c r="A15" s="78" t="s">
        <v>63</v>
      </c>
      <c r="B15" s="20">
        <v>733.5</v>
      </c>
      <c r="C15" s="20"/>
      <c r="D15" s="20">
        <f t="shared" si="2"/>
        <v>733.5</v>
      </c>
      <c r="E15" s="14">
        <f t="shared" si="4"/>
        <v>100</v>
      </c>
    </row>
    <row r="16" spans="1:5" s="69" customFormat="1" ht="24" customHeight="1" x14ac:dyDescent="0.15">
      <c r="A16" s="11" t="s">
        <v>22</v>
      </c>
      <c r="B16" s="79">
        <f>B17</f>
        <v>5767.37</v>
      </c>
      <c r="C16" s="79">
        <f t="shared" ref="C16:E16" si="7">C17</f>
        <v>0</v>
      </c>
      <c r="D16" s="79">
        <f t="shared" ref="D16" si="8">D17</f>
        <v>5767.37</v>
      </c>
      <c r="E16" s="14">
        <f t="shared" si="4"/>
        <v>100</v>
      </c>
    </row>
    <row r="17" spans="1:5" ht="24" customHeight="1" x14ac:dyDescent="0.15">
      <c r="A17" s="78" t="s">
        <v>23</v>
      </c>
      <c r="B17" s="20">
        <v>5767.37</v>
      </c>
      <c r="C17" s="20"/>
      <c r="D17" s="20">
        <f t="shared" si="2"/>
        <v>5767.37</v>
      </c>
      <c r="E17" s="14">
        <f t="shared" si="4"/>
        <v>100</v>
      </c>
    </row>
    <row r="18" spans="1:5" s="69" customFormat="1" ht="24.75" customHeight="1" thickBot="1" x14ac:dyDescent="0.2">
      <c r="A18" s="16" t="s">
        <v>25</v>
      </c>
      <c r="B18" s="77">
        <f>SUM(B11,B16)</f>
        <v>1268664.3900000001</v>
      </c>
      <c r="C18" s="77">
        <f t="shared" ref="C18:E18" si="9">SUM(C11,C16)</f>
        <v>5500</v>
      </c>
      <c r="D18" s="77">
        <f t="shared" si="9"/>
        <v>1274164.3900000001</v>
      </c>
      <c r="E18" s="17">
        <f t="shared" si="4"/>
        <v>100.43352678953967</v>
      </c>
    </row>
  </sheetData>
  <mergeCells count="1">
    <mergeCell ref="A1:E1"/>
  </mergeCells>
  <pageMargins left="0.35433070866141736" right="0.15748031496062992" top="0.31496062992125984" bottom="0.19685039370078741" header="0.51181102362204722" footer="0.51181102362204722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H10" sqref="H10"/>
    </sheetView>
  </sheetViews>
  <sheetFormatPr defaultRowHeight="11.25" x14ac:dyDescent="0.15"/>
  <cols>
    <col min="1" max="1" width="61.5703125" style="71" customWidth="1"/>
    <col min="2" max="4" width="12.5703125" style="71" customWidth="1"/>
    <col min="5" max="5" width="8" style="9" customWidth="1"/>
    <col min="6" max="16384" width="9.140625" style="71"/>
  </cols>
  <sheetData>
    <row r="1" spans="1:5" s="72" customFormat="1" ht="90.75" customHeight="1" thickBot="1" x14ac:dyDescent="0.2">
      <c r="A1" s="131" t="s">
        <v>79</v>
      </c>
      <c r="B1" s="115"/>
      <c r="C1" s="115"/>
      <c r="D1" s="115"/>
      <c r="E1" s="116"/>
    </row>
    <row r="2" spans="1:5" s="8" customFormat="1" ht="39" customHeight="1" thickBot="1" x14ac:dyDescent="0.2">
      <c r="A2" s="4" t="s">
        <v>26</v>
      </c>
      <c r="B2" s="5" t="s">
        <v>71</v>
      </c>
      <c r="C2" s="6" t="s">
        <v>0</v>
      </c>
      <c r="D2" s="5" t="s">
        <v>27</v>
      </c>
      <c r="E2" s="7" t="s">
        <v>1</v>
      </c>
    </row>
    <row r="3" spans="1:5" s="73" customFormat="1" ht="24.75" customHeight="1" x14ac:dyDescent="0.2">
      <c r="A3" s="75" t="s">
        <v>2</v>
      </c>
      <c r="B3" s="82"/>
      <c r="C3" s="82"/>
      <c r="D3" s="82"/>
      <c r="E3" s="80"/>
    </row>
    <row r="4" spans="1:5" s="68" customFormat="1" ht="23.25" customHeight="1" x14ac:dyDescent="0.15">
      <c r="A4" s="76" t="s">
        <v>64</v>
      </c>
      <c r="B4" s="79">
        <f>B5</f>
        <v>13819.05</v>
      </c>
      <c r="C4" s="79">
        <f t="shared" ref="C4:D4" si="0">C5</f>
        <v>5500</v>
      </c>
      <c r="D4" s="79">
        <f t="shared" si="0"/>
        <v>19319.05</v>
      </c>
      <c r="E4" s="12">
        <f>D4/B4*100</f>
        <v>139.80013097861286</v>
      </c>
    </row>
    <row r="5" spans="1:5" ht="23.25" customHeight="1" x14ac:dyDescent="0.15">
      <c r="A5" s="13" t="s">
        <v>11</v>
      </c>
      <c r="B5" s="20">
        <v>13819.05</v>
      </c>
      <c r="C5" s="20">
        <v>5500</v>
      </c>
      <c r="D5" s="20">
        <f>B5+C5</f>
        <v>19319.05</v>
      </c>
      <c r="E5" s="12">
        <f t="shared" ref="E5:E31" si="1">D5/B5*100</f>
        <v>139.80013097861286</v>
      </c>
    </row>
    <row r="6" spans="1:5" s="69" customFormat="1" ht="23.25" customHeight="1" x14ac:dyDescent="0.15">
      <c r="A6" s="76" t="s">
        <v>65</v>
      </c>
      <c r="B6" s="79">
        <f>B7</f>
        <v>880.8</v>
      </c>
      <c r="C6" s="79">
        <f t="shared" ref="C6:D6" si="2">C7</f>
        <v>0</v>
      </c>
      <c r="D6" s="79">
        <f t="shared" si="2"/>
        <v>880.8</v>
      </c>
      <c r="E6" s="12">
        <f t="shared" si="1"/>
        <v>100</v>
      </c>
    </row>
    <row r="7" spans="1:5" ht="23.25" customHeight="1" x14ac:dyDescent="0.15">
      <c r="A7" s="13" t="s">
        <v>7</v>
      </c>
      <c r="B7" s="20">
        <v>880.8</v>
      </c>
      <c r="C7" s="20"/>
      <c r="D7" s="20">
        <f t="shared" ref="D6:D31" si="3">B7+C7</f>
        <v>880.8</v>
      </c>
      <c r="E7" s="14">
        <f t="shared" si="1"/>
        <v>100</v>
      </c>
    </row>
    <row r="8" spans="1:5" s="69" customFormat="1" ht="23.25" customHeight="1" x14ac:dyDescent="0.15">
      <c r="A8" s="76" t="s">
        <v>66</v>
      </c>
      <c r="B8" s="79">
        <f>SUM(B9:B10)</f>
        <v>127223.47</v>
      </c>
      <c r="C8" s="79">
        <f t="shared" ref="C8:D8" si="4">SUM(C9:C10)</f>
        <v>0</v>
      </c>
      <c r="D8" s="79">
        <f t="shared" si="4"/>
        <v>127223.47</v>
      </c>
      <c r="E8" s="12">
        <f t="shared" si="1"/>
        <v>100</v>
      </c>
    </row>
    <row r="9" spans="1:5" ht="23.25" customHeight="1" x14ac:dyDescent="0.15">
      <c r="A9" s="13" t="s">
        <v>9</v>
      </c>
      <c r="B9" s="20">
        <v>22500</v>
      </c>
      <c r="C9" s="33"/>
      <c r="D9" s="20">
        <f t="shared" si="3"/>
        <v>22500</v>
      </c>
      <c r="E9" s="14">
        <f t="shared" si="1"/>
        <v>100</v>
      </c>
    </row>
    <row r="10" spans="1:5" s="69" customFormat="1" ht="23.25" customHeight="1" x14ac:dyDescent="0.15">
      <c r="A10" s="13" t="s">
        <v>12</v>
      </c>
      <c r="B10" s="20">
        <v>104723.47</v>
      </c>
      <c r="C10" s="20"/>
      <c r="D10" s="20">
        <f t="shared" si="3"/>
        <v>104723.47</v>
      </c>
      <c r="E10" s="14">
        <f t="shared" si="1"/>
        <v>100</v>
      </c>
    </row>
    <row r="11" spans="1:5" s="69" customFormat="1" ht="23.25" customHeight="1" x14ac:dyDescent="0.15">
      <c r="A11" s="76" t="s">
        <v>67</v>
      </c>
      <c r="B11" s="79">
        <f>SUM(B12:B14)</f>
        <v>1111743.4500000002</v>
      </c>
      <c r="C11" s="79">
        <f t="shared" ref="C11:D11" si="5">SUM(C12:C14)</f>
        <v>0</v>
      </c>
      <c r="D11" s="79">
        <f t="shared" si="5"/>
        <v>1111743.4500000002</v>
      </c>
      <c r="E11" s="12">
        <f t="shared" si="1"/>
        <v>100</v>
      </c>
    </row>
    <row r="12" spans="1:5" ht="23.25" customHeight="1" x14ac:dyDescent="0.15">
      <c r="A12" s="13" t="s">
        <v>13</v>
      </c>
      <c r="B12" s="20">
        <v>6008.11</v>
      </c>
      <c r="C12" s="20"/>
      <c r="D12" s="20">
        <f t="shared" si="3"/>
        <v>6008.11</v>
      </c>
      <c r="E12" s="14">
        <f t="shared" si="1"/>
        <v>100</v>
      </c>
    </row>
    <row r="13" spans="1:5" ht="23.25" customHeight="1" x14ac:dyDescent="0.15">
      <c r="A13" s="13" t="s">
        <v>5</v>
      </c>
      <c r="B13" s="20">
        <v>1101839.6000000001</v>
      </c>
      <c r="C13" s="20"/>
      <c r="D13" s="20">
        <f t="shared" si="3"/>
        <v>1101839.6000000001</v>
      </c>
      <c r="E13" s="14">
        <f t="shared" si="1"/>
        <v>100</v>
      </c>
    </row>
    <row r="14" spans="1:5" ht="23.25" customHeight="1" x14ac:dyDescent="0.15">
      <c r="A14" s="13" t="s">
        <v>14</v>
      </c>
      <c r="B14" s="20">
        <v>3895.74</v>
      </c>
      <c r="C14" s="20"/>
      <c r="D14" s="20">
        <f t="shared" si="3"/>
        <v>3895.74</v>
      </c>
      <c r="E14" s="14">
        <f t="shared" si="1"/>
        <v>100</v>
      </c>
    </row>
    <row r="15" spans="1:5" ht="23.25" customHeight="1" x14ac:dyDescent="0.15">
      <c r="A15" s="10" t="s">
        <v>15</v>
      </c>
      <c r="B15" s="32">
        <f>SUM(B4,B6,B8,B11)</f>
        <v>1253666.7700000003</v>
      </c>
      <c r="C15" s="32">
        <f t="shared" ref="C15:D15" si="6">SUM(C4,C6,C8,C11)</f>
        <v>5500</v>
      </c>
      <c r="D15" s="32">
        <f t="shared" si="6"/>
        <v>1259166.7700000003</v>
      </c>
      <c r="E15" s="15">
        <f t="shared" si="1"/>
        <v>100.43871307205504</v>
      </c>
    </row>
    <row r="16" spans="1:5" s="69" customFormat="1" ht="23.25" customHeight="1" x14ac:dyDescent="0.15">
      <c r="A16" s="76" t="s">
        <v>64</v>
      </c>
      <c r="B16" s="79">
        <f>B17</f>
        <v>13819.05</v>
      </c>
      <c r="C16" s="79">
        <f t="shared" ref="C16:D16" si="7">C17</f>
        <v>5500</v>
      </c>
      <c r="D16" s="79">
        <f t="shared" si="7"/>
        <v>19319.05</v>
      </c>
      <c r="E16" s="12">
        <f t="shared" si="1"/>
        <v>139.80013097861286</v>
      </c>
    </row>
    <row r="17" spans="1:5" ht="23.25" customHeight="1" x14ac:dyDescent="0.15">
      <c r="A17" s="13" t="s">
        <v>11</v>
      </c>
      <c r="B17" s="20">
        <v>13819.05</v>
      </c>
      <c r="C17" s="20">
        <v>5500</v>
      </c>
      <c r="D17" s="20">
        <f t="shared" si="3"/>
        <v>19319.05</v>
      </c>
      <c r="E17" s="14">
        <f t="shared" si="1"/>
        <v>139.80013097861286</v>
      </c>
    </row>
    <row r="18" spans="1:5" s="69" customFormat="1" ht="23.25" customHeight="1" x14ac:dyDescent="0.15">
      <c r="A18" s="76" t="s">
        <v>65</v>
      </c>
      <c r="B18" s="79">
        <f>SUM(B19:B20)</f>
        <v>3542.4399999999996</v>
      </c>
      <c r="C18" s="79">
        <f t="shared" ref="C18:D18" si="8">SUM(C19:C20)</f>
        <v>0</v>
      </c>
      <c r="D18" s="79">
        <f t="shared" si="8"/>
        <v>3542.4399999999996</v>
      </c>
      <c r="E18" s="12">
        <f t="shared" si="1"/>
        <v>100</v>
      </c>
    </row>
    <row r="19" spans="1:5" ht="23.25" customHeight="1" x14ac:dyDescent="0.15">
      <c r="A19" s="13" t="s">
        <v>7</v>
      </c>
      <c r="B19" s="20">
        <v>880.8</v>
      </c>
      <c r="C19" s="20"/>
      <c r="D19" s="20">
        <f t="shared" si="3"/>
        <v>880.8</v>
      </c>
      <c r="E19" s="14">
        <f t="shared" si="1"/>
        <v>100</v>
      </c>
    </row>
    <row r="20" spans="1:5" ht="23.25" customHeight="1" x14ac:dyDescent="0.15">
      <c r="A20" s="13" t="s">
        <v>19</v>
      </c>
      <c r="B20" s="20">
        <v>2661.64</v>
      </c>
      <c r="C20" s="20"/>
      <c r="D20" s="20">
        <f t="shared" si="3"/>
        <v>2661.64</v>
      </c>
      <c r="E20" s="14">
        <f t="shared" si="1"/>
        <v>100</v>
      </c>
    </row>
    <row r="21" spans="1:5" s="69" customFormat="1" ht="23.25" customHeight="1" x14ac:dyDescent="0.15">
      <c r="A21" s="76" t="s">
        <v>66</v>
      </c>
      <c r="B21" s="79">
        <f>SUM(B22:B24)</f>
        <v>134094.25</v>
      </c>
      <c r="C21" s="79">
        <f t="shared" ref="C21:D21" si="9">SUM(C22:C24)</f>
        <v>0</v>
      </c>
      <c r="D21" s="79">
        <f t="shared" si="9"/>
        <v>134094.25</v>
      </c>
      <c r="E21" s="12">
        <f t="shared" si="1"/>
        <v>100</v>
      </c>
    </row>
    <row r="22" spans="1:5" ht="23.25" customHeight="1" x14ac:dyDescent="0.15">
      <c r="A22" s="13" t="s">
        <v>9</v>
      </c>
      <c r="B22" s="20">
        <v>22500</v>
      </c>
      <c r="C22" s="33"/>
      <c r="D22" s="20">
        <f t="shared" si="3"/>
        <v>22500</v>
      </c>
      <c r="E22" s="14">
        <f t="shared" si="1"/>
        <v>100</v>
      </c>
    </row>
    <row r="23" spans="1:5" ht="23.25" customHeight="1" x14ac:dyDescent="0.15">
      <c r="A23" s="13" t="s">
        <v>12</v>
      </c>
      <c r="B23" s="20">
        <v>104723.47</v>
      </c>
      <c r="C23" s="20"/>
      <c r="D23" s="20">
        <f t="shared" si="3"/>
        <v>104723.47</v>
      </c>
      <c r="E23" s="14">
        <f t="shared" si="1"/>
        <v>100</v>
      </c>
    </row>
    <row r="24" spans="1:5" ht="23.25" customHeight="1" x14ac:dyDescent="0.15">
      <c r="A24" s="13" t="s">
        <v>20</v>
      </c>
      <c r="B24" s="20">
        <v>6870.78</v>
      </c>
      <c r="C24" s="20"/>
      <c r="D24" s="20">
        <f t="shared" si="3"/>
        <v>6870.78</v>
      </c>
      <c r="E24" s="14">
        <f t="shared" si="1"/>
        <v>100</v>
      </c>
    </row>
    <row r="25" spans="1:5" s="69" customFormat="1" ht="23.25" customHeight="1" x14ac:dyDescent="0.15">
      <c r="A25" s="76" t="s">
        <v>67</v>
      </c>
      <c r="B25" s="79">
        <f>SUM(B26:B28)</f>
        <v>1117103.9600000002</v>
      </c>
      <c r="C25" s="79">
        <f t="shared" ref="C25:D25" si="10">SUM(C26:C28)</f>
        <v>0</v>
      </c>
      <c r="D25" s="79">
        <f t="shared" si="10"/>
        <v>1117103.9600000002</v>
      </c>
      <c r="E25" s="12">
        <f t="shared" si="1"/>
        <v>100</v>
      </c>
    </row>
    <row r="26" spans="1:5" ht="23.25" customHeight="1" x14ac:dyDescent="0.15">
      <c r="A26" s="13" t="s">
        <v>13</v>
      </c>
      <c r="B26" s="20">
        <v>6008.11</v>
      </c>
      <c r="C26" s="20"/>
      <c r="D26" s="20">
        <f t="shared" si="3"/>
        <v>6008.11</v>
      </c>
      <c r="E26" s="14">
        <f t="shared" si="1"/>
        <v>100</v>
      </c>
    </row>
    <row r="27" spans="1:5" ht="23.25" customHeight="1" x14ac:dyDescent="0.15">
      <c r="A27" s="13" t="s">
        <v>5</v>
      </c>
      <c r="B27" s="20">
        <v>1101839.6000000001</v>
      </c>
      <c r="C27" s="20"/>
      <c r="D27" s="20">
        <f t="shared" si="3"/>
        <v>1101839.6000000001</v>
      </c>
      <c r="E27" s="14">
        <f t="shared" si="1"/>
        <v>100</v>
      </c>
    </row>
    <row r="28" spans="1:5" ht="23.25" customHeight="1" x14ac:dyDescent="0.15">
      <c r="A28" s="13" t="s">
        <v>14</v>
      </c>
      <c r="B28" s="20">
        <v>9256.25</v>
      </c>
      <c r="C28" s="20"/>
      <c r="D28" s="20">
        <f t="shared" si="3"/>
        <v>9256.25</v>
      </c>
      <c r="E28" s="14">
        <f t="shared" si="1"/>
        <v>100</v>
      </c>
    </row>
    <row r="29" spans="1:5" s="69" customFormat="1" ht="33" customHeight="1" x14ac:dyDescent="0.15">
      <c r="A29" s="76" t="s">
        <v>68</v>
      </c>
      <c r="B29" s="79">
        <f>B30</f>
        <v>104.69</v>
      </c>
      <c r="C29" s="79">
        <f t="shared" ref="C29:D29" si="11">C30</f>
        <v>0</v>
      </c>
      <c r="D29" s="79">
        <f t="shared" si="11"/>
        <v>104.69</v>
      </c>
      <c r="E29" s="12">
        <f t="shared" si="1"/>
        <v>100</v>
      </c>
    </row>
    <row r="30" spans="1:5" ht="33" customHeight="1" x14ac:dyDescent="0.15">
      <c r="A30" s="13" t="s">
        <v>24</v>
      </c>
      <c r="B30" s="20">
        <v>104.69</v>
      </c>
      <c r="C30" s="20"/>
      <c r="D30" s="20">
        <f t="shared" si="3"/>
        <v>104.69</v>
      </c>
      <c r="E30" s="14">
        <f t="shared" si="1"/>
        <v>100</v>
      </c>
    </row>
    <row r="31" spans="1:5" ht="23.25" customHeight="1" thickBot="1" x14ac:dyDescent="0.2">
      <c r="A31" s="16" t="s">
        <v>25</v>
      </c>
      <c r="B31" s="77">
        <f>SUM(B16,B18,B21,B25,B29)</f>
        <v>1268664.3900000001</v>
      </c>
      <c r="C31" s="77">
        <f t="shared" ref="C31:D31" si="12">SUM(C16,C18,C21,C25,C29)</f>
        <v>5500</v>
      </c>
      <c r="D31" s="77">
        <f t="shared" si="12"/>
        <v>1274164.3900000001</v>
      </c>
      <c r="E31" s="17">
        <f t="shared" si="1"/>
        <v>100.43352678953967</v>
      </c>
    </row>
  </sheetData>
  <mergeCells count="1">
    <mergeCell ref="A1:E1"/>
  </mergeCells>
  <pageMargins left="0.19685039370078741" right="0.11811023622047245" top="0.15748031496062992" bottom="0.15748031496062992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10" sqref="H10"/>
    </sheetView>
  </sheetViews>
  <sheetFormatPr defaultRowHeight="11.25" x14ac:dyDescent="0.15"/>
  <cols>
    <col min="1" max="1" width="58" style="1" customWidth="1"/>
    <col min="2" max="4" width="13" style="1" customWidth="1"/>
    <col min="5" max="5" width="9.42578125" style="9" customWidth="1"/>
    <col min="6" max="16384" width="9.140625" style="1"/>
  </cols>
  <sheetData>
    <row r="1" spans="1:5" s="18" customFormat="1" ht="90.75" customHeight="1" thickBot="1" x14ac:dyDescent="0.3">
      <c r="A1" s="128" t="s">
        <v>79</v>
      </c>
      <c r="B1" s="129"/>
      <c r="C1" s="129"/>
      <c r="D1" s="129"/>
      <c r="E1" s="130"/>
    </row>
    <row r="2" spans="1:5" s="19" customFormat="1" ht="39" customHeight="1" thickBot="1" x14ac:dyDescent="0.3">
      <c r="A2" s="23" t="s">
        <v>26</v>
      </c>
      <c r="B2" s="24" t="s">
        <v>71</v>
      </c>
      <c r="C2" s="24" t="s">
        <v>0</v>
      </c>
      <c r="D2" s="24" t="s">
        <v>27</v>
      </c>
      <c r="E2" s="25" t="s">
        <v>1</v>
      </c>
    </row>
    <row r="3" spans="1:5" s="70" customFormat="1" ht="27.75" customHeight="1" thickBot="1" x14ac:dyDescent="0.25">
      <c r="A3" s="136" t="s">
        <v>28</v>
      </c>
      <c r="B3" s="35">
        <f>SUM(B4:B5)</f>
        <v>1268664.3899999999</v>
      </c>
      <c r="C3" s="35">
        <f t="shared" ref="C3:D3" si="0">SUM(C4:C5)</f>
        <v>5500</v>
      </c>
      <c r="D3" s="35">
        <f t="shared" si="0"/>
        <v>1274164.3899999999</v>
      </c>
      <c r="E3" s="36">
        <f>D3/B3*100</f>
        <v>100.43352678953967</v>
      </c>
    </row>
    <row r="4" spans="1:5" s="74" customFormat="1" ht="27.75" customHeight="1" x14ac:dyDescent="0.2">
      <c r="A4" s="132" t="s">
        <v>69</v>
      </c>
      <c r="B4" s="133">
        <v>1265364.3899999999</v>
      </c>
      <c r="C4" s="133">
        <v>5500</v>
      </c>
      <c r="D4" s="26">
        <f>SUM(B4:C4)</f>
        <v>1270864.3899999999</v>
      </c>
      <c r="E4" s="84">
        <f t="shared" ref="E4:E6" si="1">D4/B4*100</f>
        <v>100.43465740331131</v>
      </c>
    </row>
    <row r="5" spans="1:5" s="74" customFormat="1" ht="27.75" customHeight="1" thickBot="1" x14ac:dyDescent="0.25">
      <c r="A5" s="85" t="s">
        <v>70</v>
      </c>
      <c r="B5" s="21">
        <v>3300</v>
      </c>
      <c r="C5" s="22"/>
      <c r="D5" s="134">
        <f t="shared" ref="D4:D6" si="2">SUM(B5:C5)</f>
        <v>3300</v>
      </c>
      <c r="E5" s="135">
        <f t="shared" si="1"/>
        <v>100</v>
      </c>
    </row>
    <row r="6" spans="1:5" s="74" customFormat="1" ht="27.75" customHeight="1" thickBot="1" x14ac:dyDescent="0.25">
      <c r="A6" s="34" t="s">
        <v>25</v>
      </c>
      <c r="B6" s="35">
        <f>SUM(B4:B5)</f>
        <v>1268664.3899999999</v>
      </c>
      <c r="C6" s="35">
        <f t="shared" ref="C6:D6" si="3">SUM(C4:C5)</f>
        <v>5500</v>
      </c>
      <c r="D6" s="35">
        <f t="shared" si="3"/>
        <v>1274164.3899999999</v>
      </c>
      <c r="E6" s="36">
        <f t="shared" si="1"/>
        <v>100.43352678953967</v>
      </c>
    </row>
  </sheetData>
  <mergeCells count="1">
    <mergeCell ref="A1:E1"/>
  </mergeCells>
  <pageMargins left="0.51181102362204722" right="0.11811023622047245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H10" sqref="H10"/>
    </sheetView>
  </sheetViews>
  <sheetFormatPr defaultRowHeight="15" x14ac:dyDescent="0.25"/>
  <cols>
    <col min="1" max="1" width="51.28515625" customWidth="1"/>
    <col min="2" max="4" width="14" style="30" customWidth="1"/>
    <col min="5" max="5" width="9.7109375" style="30" customWidth="1"/>
  </cols>
  <sheetData>
    <row r="1" spans="1:5" s="18" customFormat="1" ht="90.75" customHeight="1" thickBot="1" x14ac:dyDescent="0.3">
      <c r="A1" s="128" t="s">
        <v>79</v>
      </c>
      <c r="B1" s="129"/>
      <c r="C1" s="129"/>
      <c r="D1" s="129"/>
      <c r="E1" s="130"/>
    </row>
    <row r="2" spans="1:5" s="19" customFormat="1" ht="40.5" customHeight="1" thickBot="1" x14ac:dyDescent="0.3">
      <c r="A2" s="23" t="s">
        <v>26</v>
      </c>
      <c r="B2" s="24" t="s">
        <v>71</v>
      </c>
      <c r="C2" s="24" t="s">
        <v>0</v>
      </c>
      <c r="D2" s="24" t="s">
        <v>27</v>
      </c>
      <c r="E2" s="25" t="s">
        <v>1</v>
      </c>
    </row>
    <row r="3" spans="1:5" s="1" customFormat="1" ht="40.5" customHeight="1" thickBot="1" x14ac:dyDescent="0.2">
      <c r="A3" s="27"/>
      <c r="B3" s="28"/>
      <c r="C3" s="28"/>
      <c r="D3" s="28"/>
      <c r="E3" s="29"/>
    </row>
  </sheetData>
  <mergeCells count="1">
    <mergeCell ref="A1:E1"/>
  </mergeCells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workbookViewId="0">
      <selection activeCell="H10" sqref="H10"/>
    </sheetView>
  </sheetViews>
  <sheetFormatPr defaultRowHeight="11.25" x14ac:dyDescent="0.15"/>
  <cols>
    <col min="1" max="1" width="55.7109375" style="1" customWidth="1"/>
    <col min="2" max="2" width="13.5703125" style="1" customWidth="1"/>
    <col min="3" max="3" width="11.85546875" style="1" customWidth="1"/>
    <col min="4" max="4" width="13.140625" style="1" customWidth="1"/>
    <col min="5" max="5" width="8.7109375" style="1" customWidth="1"/>
    <col min="6" max="16384" width="9.140625" style="1"/>
  </cols>
  <sheetData>
    <row r="1" spans="1:5" s="18" customFormat="1" ht="105" customHeight="1" thickBot="1" x14ac:dyDescent="0.3">
      <c r="A1" s="128" t="s">
        <v>79</v>
      </c>
      <c r="B1" s="129"/>
      <c r="C1" s="129"/>
      <c r="D1" s="129"/>
      <c r="E1" s="130"/>
    </row>
    <row r="2" spans="1:5" s="19" customFormat="1" ht="40.5" customHeight="1" thickBot="1" x14ac:dyDescent="0.3">
      <c r="A2" s="4" t="s">
        <v>26</v>
      </c>
      <c r="B2" s="5" t="s">
        <v>71</v>
      </c>
      <c r="C2" s="5" t="s">
        <v>0</v>
      </c>
      <c r="D2" s="5" t="s">
        <v>27</v>
      </c>
      <c r="E2" s="7" t="s">
        <v>1</v>
      </c>
    </row>
    <row r="3" spans="1:5" s="31" customFormat="1" ht="28.5" customHeight="1" thickBot="1" x14ac:dyDescent="0.2">
      <c r="A3" s="92" t="s">
        <v>29</v>
      </c>
      <c r="B3" s="93">
        <f>SUM(B4:B8)</f>
        <v>1268664.3899999999</v>
      </c>
      <c r="C3" s="93">
        <f t="shared" ref="C3:D3" si="0">SUM(C4:C8)</f>
        <v>5500</v>
      </c>
      <c r="D3" s="93">
        <f>SUM(D4:D8)</f>
        <v>1274164.3899999999</v>
      </c>
      <c r="E3" s="94">
        <f>D3/B3*100</f>
        <v>100.43352678953967</v>
      </c>
    </row>
    <row r="4" spans="1:5" ht="12.75" x14ac:dyDescent="0.2">
      <c r="A4" s="86" t="s">
        <v>74</v>
      </c>
      <c r="B4" s="96">
        <v>13819.05</v>
      </c>
      <c r="C4" s="96">
        <v>5500</v>
      </c>
      <c r="D4" s="96">
        <f>B4+C4</f>
        <v>19319.05</v>
      </c>
      <c r="E4" s="141">
        <f t="shared" ref="E4:E71" si="1">D4/B4*100</f>
        <v>139.80013097861286</v>
      </c>
    </row>
    <row r="5" spans="1:5" ht="12.75" x14ac:dyDescent="0.2">
      <c r="A5" s="87" t="s">
        <v>75</v>
      </c>
      <c r="B5" s="95">
        <v>3542.44</v>
      </c>
      <c r="C5" s="95"/>
      <c r="D5" s="95">
        <v>3542.44</v>
      </c>
      <c r="E5" s="142">
        <f t="shared" si="1"/>
        <v>100</v>
      </c>
    </row>
    <row r="6" spans="1:5" ht="12.75" x14ac:dyDescent="0.2">
      <c r="A6" s="87" t="s">
        <v>76</v>
      </c>
      <c r="B6" s="95">
        <v>134094.25</v>
      </c>
      <c r="C6" s="95"/>
      <c r="D6" s="95">
        <v>134094.25</v>
      </c>
      <c r="E6" s="142">
        <f t="shared" si="1"/>
        <v>100</v>
      </c>
    </row>
    <row r="7" spans="1:5" ht="12.75" x14ac:dyDescent="0.2">
      <c r="A7" s="87" t="s">
        <v>77</v>
      </c>
      <c r="B7" s="95">
        <v>1117103.96</v>
      </c>
      <c r="C7" s="95"/>
      <c r="D7" s="95">
        <v>1117103.96</v>
      </c>
      <c r="E7" s="142">
        <f t="shared" si="1"/>
        <v>100</v>
      </c>
    </row>
    <row r="8" spans="1:5" ht="25.5" x14ac:dyDescent="0.2">
      <c r="A8" s="87" t="s">
        <v>78</v>
      </c>
      <c r="B8" s="79">
        <v>104.69</v>
      </c>
      <c r="C8" s="79"/>
      <c r="D8" s="79">
        <v>104.69</v>
      </c>
      <c r="E8" s="142">
        <f t="shared" si="1"/>
        <v>100</v>
      </c>
    </row>
    <row r="9" spans="1:5" s="69" customFormat="1" ht="25.5" x14ac:dyDescent="0.2">
      <c r="A9" s="88" t="s">
        <v>30</v>
      </c>
      <c r="B9" s="137">
        <v>3300</v>
      </c>
      <c r="C9" s="138"/>
      <c r="D9" s="137">
        <v>3300</v>
      </c>
      <c r="E9" s="143">
        <f t="shared" si="1"/>
        <v>100</v>
      </c>
    </row>
    <row r="10" spans="1:5" s="69" customFormat="1" ht="12.75" x14ac:dyDescent="0.2">
      <c r="A10" s="89" t="s">
        <v>31</v>
      </c>
      <c r="B10" s="139">
        <v>3300</v>
      </c>
      <c r="C10" s="140"/>
      <c r="D10" s="139">
        <v>3300</v>
      </c>
      <c r="E10" s="144">
        <f t="shared" si="1"/>
        <v>100</v>
      </c>
    </row>
    <row r="11" spans="1:5" s="69" customFormat="1" ht="12.75" x14ac:dyDescent="0.2">
      <c r="A11" s="87" t="s">
        <v>11</v>
      </c>
      <c r="B11" s="79">
        <v>3300</v>
      </c>
      <c r="C11" s="81"/>
      <c r="D11" s="79">
        <v>3300</v>
      </c>
      <c r="E11" s="142">
        <f t="shared" si="1"/>
        <v>100</v>
      </c>
    </row>
    <row r="12" spans="1:5" ht="12.75" x14ac:dyDescent="0.2">
      <c r="A12" s="90" t="s">
        <v>16</v>
      </c>
      <c r="B12" s="20">
        <v>3300</v>
      </c>
      <c r="C12" s="33"/>
      <c r="D12" s="20">
        <v>3300</v>
      </c>
      <c r="E12" s="145">
        <f t="shared" si="1"/>
        <v>100</v>
      </c>
    </row>
    <row r="13" spans="1:5" ht="12.75" x14ac:dyDescent="0.2">
      <c r="A13" s="90" t="s">
        <v>17</v>
      </c>
      <c r="B13" s="20">
        <v>932.04</v>
      </c>
      <c r="C13" s="20"/>
      <c r="D13" s="20">
        <v>932.04</v>
      </c>
      <c r="E13" s="145">
        <f t="shared" si="1"/>
        <v>100</v>
      </c>
    </row>
    <row r="14" spans="1:5" ht="12.75" x14ac:dyDescent="0.2">
      <c r="A14" s="90" t="s">
        <v>18</v>
      </c>
      <c r="B14" s="20">
        <v>2367.96</v>
      </c>
      <c r="C14" s="20"/>
      <c r="D14" s="20">
        <v>2367.96</v>
      </c>
      <c r="E14" s="145">
        <f t="shared" si="1"/>
        <v>100</v>
      </c>
    </row>
    <row r="15" spans="1:5" s="69" customFormat="1" ht="12.75" x14ac:dyDescent="0.2">
      <c r="A15" s="88" t="s">
        <v>32</v>
      </c>
      <c r="B15" s="137">
        <v>1239444.32</v>
      </c>
      <c r="C15" s="137">
        <v>5500</v>
      </c>
      <c r="D15" s="137">
        <f>SUM(B15:C15)</f>
        <v>1244944.32</v>
      </c>
      <c r="E15" s="143">
        <f t="shared" si="1"/>
        <v>100.44374724311939</v>
      </c>
    </row>
    <row r="16" spans="1:5" s="69" customFormat="1" ht="12.75" x14ac:dyDescent="0.2">
      <c r="A16" s="89" t="s">
        <v>33</v>
      </c>
      <c r="B16" s="139">
        <v>1239444.32</v>
      </c>
      <c r="C16" s="139">
        <v>5500</v>
      </c>
      <c r="D16" s="139">
        <f>SUM(B16:C16)</f>
        <v>1244944.32</v>
      </c>
      <c r="E16" s="144">
        <f t="shared" si="1"/>
        <v>100.44374724311939</v>
      </c>
    </row>
    <row r="17" spans="1:5" s="69" customFormat="1" ht="12.75" x14ac:dyDescent="0.2">
      <c r="A17" s="87" t="s">
        <v>11</v>
      </c>
      <c r="B17" s="79"/>
      <c r="C17" s="79">
        <v>5500</v>
      </c>
      <c r="D17" s="79">
        <v>5500</v>
      </c>
      <c r="E17" s="142"/>
    </row>
    <row r="18" spans="1:5" s="83" customFormat="1" ht="12.75" x14ac:dyDescent="0.2">
      <c r="A18" s="90" t="s">
        <v>16</v>
      </c>
      <c r="B18" s="20"/>
      <c r="C18" s="20">
        <v>5500</v>
      </c>
      <c r="D18" s="20">
        <v>5500</v>
      </c>
      <c r="E18" s="145"/>
    </row>
    <row r="19" spans="1:5" s="83" customFormat="1" ht="12.75" x14ac:dyDescent="0.2">
      <c r="A19" s="90" t="s">
        <v>17</v>
      </c>
      <c r="B19" s="20"/>
      <c r="C19" s="20"/>
      <c r="D19" s="20"/>
      <c r="E19" s="145"/>
    </row>
    <row r="20" spans="1:5" s="83" customFormat="1" ht="12.75" x14ac:dyDescent="0.2">
      <c r="A20" s="90" t="s">
        <v>18</v>
      </c>
      <c r="B20" s="20"/>
      <c r="C20" s="20">
        <v>5500</v>
      </c>
      <c r="D20" s="20">
        <v>5500</v>
      </c>
      <c r="E20" s="145"/>
    </row>
    <row r="21" spans="1:5" s="69" customFormat="1" ht="12.75" x14ac:dyDescent="0.2">
      <c r="A21" s="87" t="s">
        <v>7</v>
      </c>
      <c r="B21" s="79">
        <v>880.8</v>
      </c>
      <c r="C21" s="79"/>
      <c r="D21" s="79">
        <v>880.8</v>
      </c>
      <c r="E21" s="142">
        <f t="shared" si="1"/>
        <v>100</v>
      </c>
    </row>
    <row r="22" spans="1:5" s="83" customFormat="1" ht="12.75" x14ac:dyDescent="0.2">
      <c r="A22" s="90" t="s">
        <v>16</v>
      </c>
      <c r="B22" s="20">
        <v>880.8</v>
      </c>
      <c r="C22" s="20"/>
      <c r="D22" s="20">
        <v>880.8</v>
      </c>
      <c r="E22" s="145">
        <f t="shared" si="1"/>
        <v>100</v>
      </c>
    </row>
    <row r="23" spans="1:5" s="83" customFormat="1" ht="12.75" x14ac:dyDescent="0.2">
      <c r="A23" s="90" t="s">
        <v>18</v>
      </c>
      <c r="B23" s="20">
        <v>880.8</v>
      </c>
      <c r="C23" s="20"/>
      <c r="D23" s="20">
        <v>880.8</v>
      </c>
      <c r="E23" s="145">
        <f t="shared" si="1"/>
        <v>100</v>
      </c>
    </row>
    <row r="24" spans="1:5" s="69" customFormat="1" ht="25.5" x14ac:dyDescent="0.2">
      <c r="A24" s="87" t="s">
        <v>19</v>
      </c>
      <c r="B24" s="79">
        <v>2661.64</v>
      </c>
      <c r="C24" s="79"/>
      <c r="D24" s="79">
        <v>2661.64</v>
      </c>
      <c r="E24" s="142">
        <f t="shared" si="1"/>
        <v>100</v>
      </c>
    </row>
    <row r="25" spans="1:5" s="83" customFormat="1" ht="12.75" x14ac:dyDescent="0.2">
      <c r="A25" s="90" t="s">
        <v>16</v>
      </c>
      <c r="B25" s="20">
        <v>2661.64</v>
      </c>
      <c r="C25" s="20"/>
      <c r="D25" s="20">
        <v>2661.64</v>
      </c>
      <c r="E25" s="145">
        <f t="shared" si="1"/>
        <v>100</v>
      </c>
    </row>
    <row r="26" spans="1:5" s="83" customFormat="1" ht="12.75" x14ac:dyDescent="0.2">
      <c r="A26" s="90" t="s">
        <v>18</v>
      </c>
      <c r="B26" s="20">
        <v>2661.64</v>
      </c>
      <c r="C26" s="20"/>
      <c r="D26" s="20">
        <v>2661.64</v>
      </c>
      <c r="E26" s="145">
        <f t="shared" si="1"/>
        <v>100</v>
      </c>
    </row>
    <row r="27" spans="1:5" s="69" customFormat="1" ht="26.25" customHeight="1" x14ac:dyDescent="0.2">
      <c r="A27" s="87" t="s">
        <v>9</v>
      </c>
      <c r="B27" s="79">
        <v>20600</v>
      </c>
      <c r="C27" s="79"/>
      <c r="D27" s="79">
        <v>20600</v>
      </c>
      <c r="E27" s="142">
        <f t="shared" si="1"/>
        <v>100</v>
      </c>
    </row>
    <row r="28" spans="1:5" s="83" customFormat="1" ht="12.75" x14ac:dyDescent="0.2">
      <c r="A28" s="90" t="s">
        <v>16</v>
      </c>
      <c r="B28" s="20">
        <v>20600</v>
      </c>
      <c r="C28" s="33"/>
      <c r="D28" s="20">
        <v>20600</v>
      </c>
      <c r="E28" s="145">
        <f t="shared" si="1"/>
        <v>100</v>
      </c>
    </row>
    <row r="29" spans="1:5" s="83" customFormat="1" ht="12.75" x14ac:dyDescent="0.2">
      <c r="A29" s="90" t="s">
        <v>18</v>
      </c>
      <c r="B29" s="20">
        <v>20600</v>
      </c>
      <c r="C29" s="33"/>
      <c r="D29" s="20">
        <v>20600</v>
      </c>
      <c r="E29" s="145">
        <f t="shared" si="1"/>
        <v>100</v>
      </c>
    </row>
    <row r="30" spans="1:5" s="83" customFormat="1" ht="12.75" x14ac:dyDescent="0.2">
      <c r="A30" s="90" t="s">
        <v>22</v>
      </c>
      <c r="B30" s="33"/>
      <c r="C30" s="20"/>
      <c r="D30" s="33"/>
      <c r="E30" s="145" t="e">
        <f t="shared" si="1"/>
        <v>#DIV/0!</v>
      </c>
    </row>
    <row r="31" spans="1:5" s="83" customFormat="1" ht="12.75" x14ac:dyDescent="0.2">
      <c r="A31" s="90" t="s">
        <v>23</v>
      </c>
      <c r="B31" s="33"/>
      <c r="C31" s="20"/>
      <c r="D31" s="33"/>
      <c r="E31" s="145" t="e">
        <f t="shared" si="1"/>
        <v>#DIV/0!</v>
      </c>
    </row>
    <row r="32" spans="1:5" s="69" customFormat="1" ht="12.75" x14ac:dyDescent="0.2">
      <c r="A32" s="87" t="s">
        <v>12</v>
      </c>
      <c r="B32" s="79">
        <v>103028.84</v>
      </c>
      <c r="C32" s="79"/>
      <c r="D32" s="79">
        <v>103028.84</v>
      </c>
      <c r="E32" s="142">
        <f t="shared" si="1"/>
        <v>100</v>
      </c>
    </row>
    <row r="33" spans="1:5" s="83" customFormat="1" ht="12.75" x14ac:dyDescent="0.2">
      <c r="A33" s="90" t="s">
        <v>16</v>
      </c>
      <c r="B33" s="20">
        <v>103028.84</v>
      </c>
      <c r="C33" s="20"/>
      <c r="D33" s="20">
        <v>103028.84</v>
      </c>
      <c r="E33" s="145">
        <f t="shared" si="1"/>
        <v>100</v>
      </c>
    </row>
    <row r="34" spans="1:5" s="83" customFormat="1" ht="12.75" x14ac:dyDescent="0.2">
      <c r="A34" s="90" t="s">
        <v>18</v>
      </c>
      <c r="B34" s="20">
        <v>102324.84</v>
      </c>
      <c r="C34" s="20"/>
      <c r="D34" s="20">
        <v>102324.84</v>
      </c>
      <c r="E34" s="145">
        <f t="shared" si="1"/>
        <v>100</v>
      </c>
    </row>
    <row r="35" spans="1:5" s="83" customFormat="1" ht="12.75" x14ac:dyDescent="0.2">
      <c r="A35" s="90" t="s">
        <v>21</v>
      </c>
      <c r="B35" s="20">
        <v>704</v>
      </c>
      <c r="C35" s="20"/>
      <c r="D35" s="20">
        <v>704</v>
      </c>
      <c r="E35" s="145">
        <f t="shared" si="1"/>
        <v>100</v>
      </c>
    </row>
    <row r="36" spans="1:5" s="69" customFormat="1" ht="15" customHeight="1" x14ac:dyDescent="0.2">
      <c r="A36" s="87" t="s">
        <v>20</v>
      </c>
      <c r="B36" s="79">
        <v>6870.78</v>
      </c>
      <c r="C36" s="79"/>
      <c r="D36" s="79">
        <v>6870.78</v>
      </c>
      <c r="E36" s="142">
        <f t="shared" si="1"/>
        <v>100</v>
      </c>
    </row>
    <row r="37" spans="1:5" s="83" customFormat="1" ht="12.75" x14ac:dyDescent="0.2">
      <c r="A37" s="90" t="s">
        <v>16</v>
      </c>
      <c r="B37" s="20">
        <v>6870.78</v>
      </c>
      <c r="C37" s="20"/>
      <c r="D37" s="20">
        <v>6870.78</v>
      </c>
      <c r="E37" s="145">
        <f t="shared" si="1"/>
        <v>100</v>
      </c>
    </row>
    <row r="38" spans="1:5" s="83" customFormat="1" ht="12.75" x14ac:dyDescent="0.2">
      <c r="A38" s="90" t="s">
        <v>18</v>
      </c>
      <c r="B38" s="20">
        <v>6870.78</v>
      </c>
      <c r="C38" s="20"/>
      <c r="D38" s="20">
        <v>6870.78</v>
      </c>
      <c r="E38" s="145">
        <f t="shared" si="1"/>
        <v>100</v>
      </c>
    </row>
    <row r="39" spans="1:5" s="69" customFormat="1" ht="12.75" x14ac:dyDescent="0.2">
      <c r="A39" s="87" t="s">
        <v>13</v>
      </c>
      <c r="B39" s="79">
        <v>1100492.1499999999</v>
      </c>
      <c r="C39" s="79"/>
      <c r="D39" s="79">
        <v>1100492.1499999999</v>
      </c>
      <c r="E39" s="142">
        <f t="shared" si="1"/>
        <v>100</v>
      </c>
    </row>
    <row r="40" spans="1:5" s="83" customFormat="1" ht="12.75" x14ac:dyDescent="0.2">
      <c r="A40" s="90" t="s">
        <v>16</v>
      </c>
      <c r="B40" s="20">
        <v>1100492.1499999999</v>
      </c>
      <c r="C40" s="20"/>
      <c r="D40" s="20">
        <v>1100492.1499999999</v>
      </c>
      <c r="E40" s="145">
        <f t="shared" si="1"/>
        <v>100</v>
      </c>
    </row>
    <row r="41" spans="1:5" s="83" customFormat="1" ht="12.75" x14ac:dyDescent="0.2">
      <c r="A41" s="90" t="s">
        <v>17</v>
      </c>
      <c r="B41" s="20">
        <v>1095896.1499999999</v>
      </c>
      <c r="C41" s="20"/>
      <c r="D41" s="20">
        <v>1095896.1499999999</v>
      </c>
      <c r="E41" s="145">
        <f t="shared" si="1"/>
        <v>100</v>
      </c>
    </row>
    <row r="42" spans="1:5" s="83" customFormat="1" ht="12.75" x14ac:dyDescent="0.2">
      <c r="A42" s="90" t="s">
        <v>18</v>
      </c>
      <c r="B42" s="20">
        <v>4596</v>
      </c>
      <c r="C42" s="20"/>
      <c r="D42" s="20">
        <v>4596</v>
      </c>
      <c r="E42" s="145">
        <f t="shared" si="1"/>
        <v>100</v>
      </c>
    </row>
    <row r="43" spans="1:5" s="69" customFormat="1" ht="14.25" customHeight="1" x14ac:dyDescent="0.2">
      <c r="A43" s="87" t="s">
        <v>14</v>
      </c>
      <c r="B43" s="79">
        <v>4910.1099999999997</v>
      </c>
      <c r="C43" s="79"/>
      <c r="D43" s="79">
        <v>4910.1099999999997</v>
      </c>
      <c r="E43" s="142">
        <f t="shared" si="1"/>
        <v>100</v>
      </c>
    </row>
    <row r="44" spans="1:5" s="83" customFormat="1" ht="12.75" x14ac:dyDescent="0.2">
      <c r="A44" s="90" t="s">
        <v>16</v>
      </c>
      <c r="B44" s="20">
        <v>4910.1099999999997</v>
      </c>
      <c r="C44" s="20"/>
      <c r="D44" s="20">
        <v>4910.1099999999997</v>
      </c>
      <c r="E44" s="145">
        <f t="shared" si="1"/>
        <v>100</v>
      </c>
    </row>
    <row r="45" spans="1:5" s="83" customFormat="1" ht="12.75" x14ac:dyDescent="0.2">
      <c r="A45" s="90" t="s">
        <v>17</v>
      </c>
      <c r="B45" s="20">
        <v>147.51</v>
      </c>
      <c r="C45" s="20"/>
      <c r="D45" s="20">
        <v>147.51</v>
      </c>
      <c r="E45" s="145">
        <f t="shared" si="1"/>
        <v>100</v>
      </c>
    </row>
    <row r="46" spans="1:5" s="83" customFormat="1" ht="12.75" x14ac:dyDescent="0.2">
      <c r="A46" s="90" t="s">
        <v>18</v>
      </c>
      <c r="B46" s="20">
        <v>4762.6000000000004</v>
      </c>
      <c r="C46" s="20"/>
      <c r="D46" s="20">
        <v>4762.6000000000004</v>
      </c>
      <c r="E46" s="145">
        <f t="shared" si="1"/>
        <v>100</v>
      </c>
    </row>
    <row r="47" spans="1:5" s="69" customFormat="1" ht="25.5" x14ac:dyDescent="0.2">
      <c r="A47" s="88" t="s">
        <v>34</v>
      </c>
      <c r="B47" s="137">
        <v>21156.400000000001</v>
      </c>
      <c r="C47" s="137"/>
      <c r="D47" s="137">
        <v>21156.400000000001</v>
      </c>
      <c r="E47" s="143">
        <f t="shared" si="1"/>
        <v>100</v>
      </c>
    </row>
    <row r="48" spans="1:5" s="69" customFormat="1" ht="12.75" x14ac:dyDescent="0.2">
      <c r="A48" s="89" t="s">
        <v>35</v>
      </c>
      <c r="B48" s="139">
        <v>4000</v>
      </c>
      <c r="C48" s="139"/>
      <c r="D48" s="139">
        <v>4000</v>
      </c>
      <c r="E48" s="144">
        <f t="shared" si="1"/>
        <v>100</v>
      </c>
    </row>
    <row r="49" spans="1:5" s="69" customFormat="1" ht="12.75" x14ac:dyDescent="0.2">
      <c r="A49" s="87" t="s">
        <v>11</v>
      </c>
      <c r="B49" s="79">
        <v>4000</v>
      </c>
      <c r="C49" s="79"/>
      <c r="D49" s="79">
        <v>4000</v>
      </c>
      <c r="E49" s="142">
        <f t="shared" si="1"/>
        <v>100</v>
      </c>
    </row>
    <row r="50" spans="1:5" s="83" customFormat="1" ht="12.75" x14ac:dyDescent="0.2">
      <c r="A50" s="90" t="s">
        <v>16</v>
      </c>
      <c r="B50" s="20">
        <v>2996.3</v>
      </c>
      <c r="C50" s="20"/>
      <c r="D50" s="20">
        <v>2996.3</v>
      </c>
      <c r="E50" s="145">
        <f t="shared" si="1"/>
        <v>100</v>
      </c>
    </row>
    <row r="51" spans="1:5" s="83" customFormat="1" ht="12.75" x14ac:dyDescent="0.2">
      <c r="A51" s="90" t="s">
        <v>17</v>
      </c>
      <c r="B51" s="20">
        <v>175</v>
      </c>
      <c r="C51" s="20"/>
      <c r="D51" s="20">
        <v>175</v>
      </c>
      <c r="E51" s="145">
        <f t="shared" si="1"/>
        <v>100</v>
      </c>
    </row>
    <row r="52" spans="1:5" s="83" customFormat="1" ht="12.75" x14ac:dyDescent="0.2">
      <c r="A52" s="90" t="s">
        <v>18</v>
      </c>
      <c r="B52" s="20">
        <v>2821.3</v>
      </c>
      <c r="C52" s="20"/>
      <c r="D52" s="20">
        <v>2821.3</v>
      </c>
      <c r="E52" s="145">
        <f t="shared" si="1"/>
        <v>100</v>
      </c>
    </row>
    <row r="53" spans="1:5" s="83" customFormat="1" ht="12.75" x14ac:dyDescent="0.2">
      <c r="A53" s="90" t="s">
        <v>22</v>
      </c>
      <c r="B53" s="20">
        <v>1003.7</v>
      </c>
      <c r="C53" s="20"/>
      <c r="D53" s="20">
        <v>1003.7</v>
      </c>
      <c r="E53" s="145">
        <f t="shared" si="1"/>
        <v>100</v>
      </c>
    </row>
    <row r="54" spans="1:5" s="83" customFormat="1" ht="12.75" x14ac:dyDescent="0.2">
      <c r="A54" s="90" t="s">
        <v>23</v>
      </c>
      <c r="B54" s="20">
        <v>1003.7</v>
      </c>
      <c r="C54" s="20"/>
      <c r="D54" s="20">
        <v>1003.7</v>
      </c>
      <c r="E54" s="145">
        <f t="shared" si="1"/>
        <v>100</v>
      </c>
    </row>
    <row r="55" spans="1:5" s="69" customFormat="1" ht="12.75" x14ac:dyDescent="0.2">
      <c r="A55" s="89" t="s">
        <v>36</v>
      </c>
      <c r="B55" s="139">
        <v>16422.900000000001</v>
      </c>
      <c r="C55" s="139"/>
      <c r="D55" s="139">
        <v>16422.900000000001</v>
      </c>
      <c r="E55" s="144">
        <f t="shared" si="1"/>
        <v>100</v>
      </c>
    </row>
    <row r="56" spans="1:5" s="69" customFormat="1" ht="12.75" x14ac:dyDescent="0.2">
      <c r="A56" s="87" t="s">
        <v>11</v>
      </c>
      <c r="B56" s="79">
        <v>6519.05</v>
      </c>
      <c r="C56" s="79"/>
      <c r="D56" s="79">
        <v>6519.05</v>
      </c>
      <c r="E56" s="142">
        <f t="shared" si="1"/>
        <v>100</v>
      </c>
    </row>
    <row r="57" spans="1:5" s="83" customFormat="1" ht="12.75" x14ac:dyDescent="0.2">
      <c r="A57" s="90" t="s">
        <v>16</v>
      </c>
      <c r="B57" s="20">
        <v>6519.05</v>
      </c>
      <c r="C57" s="20"/>
      <c r="D57" s="20">
        <v>6519.05</v>
      </c>
      <c r="E57" s="145">
        <f t="shared" si="1"/>
        <v>100</v>
      </c>
    </row>
    <row r="58" spans="1:5" s="83" customFormat="1" ht="12.75" x14ac:dyDescent="0.2">
      <c r="A58" s="90" t="s">
        <v>17</v>
      </c>
      <c r="B58" s="20">
        <v>6519.05</v>
      </c>
      <c r="C58" s="20"/>
      <c r="D58" s="20">
        <v>6519.05</v>
      </c>
      <c r="E58" s="145">
        <f t="shared" si="1"/>
        <v>100</v>
      </c>
    </row>
    <row r="59" spans="1:5" s="69" customFormat="1" ht="12.75" x14ac:dyDescent="0.2">
      <c r="A59" s="87" t="s">
        <v>13</v>
      </c>
      <c r="B59" s="95">
        <v>6008.11</v>
      </c>
      <c r="C59" s="95"/>
      <c r="D59" s="95">
        <v>6008.11</v>
      </c>
      <c r="E59" s="142">
        <f t="shared" si="1"/>
        <v>100</v>
      </c>
    </row>
    <row r="60" spans="1:5" s="83" customFormat="1" ht="12.75" x14ac:dyDescent="0.2">
      <c r="A60" s="90" t="s">
        <v>16</v>
      </c>
      <c r="B60" s="98">
        <v>6008.11</v>
      </c>
      <c r="C60" s="98"/>
      <c r="D60" s="98">
        <v>6008.11</v>
      </c>
      <c r="E60" s="145">
        <f t="shared" si="1"/>
        <v>100</v>
      </c>
    </row>
    <row r="61" spans="1:5" s="83" customFormat="1" ht="12.75" x14ac:dyDescent="0.2">
      <c r="A61" s="90" t="s">
        <v>17</v>
      </c>
      <c r="B61" s="98">
        <v>5318.11</v>
      </c>
      <c r="C61" s="98"/>
      <c r="D61" s="98">
        <v>5318.11</v>
      </c>
      <c r="E61" s="145">
        <f t="shared" si="1"/>
        <v>100</v>
      </c>
    </row>
    <row r="62" spans="1:5" s="83" customFormat="1" ht="12.75" x14ac:dyDescent="0.2">
      <c r="A62" s="90" t="s">
        <v>18</v>
      </c>
      <c r="B62" s="97">
        <v>690</v>
      </c>
      <c r="C62" s="97"/>
      <c r="D62" s="97">
        <v>690</v>
      </c>
      <c r="E62" s="145">
        <f t="shared" si="1"/>
        <v>100</v>
      </c>
    </row>
    <row r="63" spans="1:5" s="69" customFormat="1" ht="12.75" x14ac:dyDescent="0.2">
      <c r="A63" s="87" t="s">
        <v>14</v>
      </c>
      <c r="B63" s="79">
        <v>3895.74</v>
      </c>
      <c r="C63" s="79"/>
      <c r="D63" s="79">
        <v>3895.74</v>
      </c>
      <c r="E63" s="142">
        <f t="shared" si="1"/>
        <v>100</v>
      </c>
    </row>
    <row r="64" spans="1:5" s="83" customFormat="1" ht="12.75" x14ac:dyDescent="0.2">
      <c r="A64" s="90" t="s">
        <v>16</v>
      </c>
      <c r="B64" s="20">
        <v>3895.74</v>
      </c>
      <c r="C64" s="20"/>
      <c r="D64" s="20">
        <v>3895.74</v>
      </c>
      <c r="E64" s="145">
        <f t="shared" si="1"/>
        <v>100</v>
      </c>
    </row>
    <row r="65" spans="1:5" s="83" customFormat="1" ht="12.75" x14ac:dyDescent="0.2">
      <c r="A65" s="90" t="s">
        <v>17</v>
      </c>
      <c r="B65" s="20">
        <v>3745.74</v>
      </c>
      <c r="C65" s="20"/>
      <c r="D65" s="20">
        <v>3745.74</v>
      </c>
      <c r="E65" s="145">
        <f t="shared" si="1"/>
        <v>100</v>
      </c>
    </row>
    <row r="66" spans="1:5" s="83" customFormat="1" ht="12.75" x14ac:dyDescent="0.2">
      <c r="A66" s="90" t="s">
        <v>18</v>
      </c>
      <c r="B66" s="20">
        <v>150</v>
      </c>
      <c r="C66" s="20"/>
      <c r="D66" s="20">
        <v>150</v>
      </c>
      <c r="E66" s="145">
        <f t="shared" si="1"/>
        <v>100</v>
      </c>
    </row>
    <row r="67" spans="1:5" s="69" customFormat="1" ht="25.5" x14ac:dyDescent="0.2">
      <c r="A67" s="89" t="s">
        <v>37</v>
      </c>
      <c r="B67" s="139">
        <v>733.5</v>
      </c>
      <c r="C67" s="139"/>
      <c r="D67" s="139">
        <v>733.5</v>
      </c>
      <c r="E67" s="144">
        <f t="shared" si="1"/>
        <v>100</v>
      </c>
    </row>
    <row r="68" spans="1:5" s="69" customFormat="1" ht="12.75" x14ac:dyDescent="0.2">
      <c r="A68" s="87" t="s">
        <v>13</v>
      </c>
      <c r="B68" s="79">
        <v>733.5</v>
      </c>
      <c r="C68" s="79"/>
      <c r="D68" s="79">
        <v>733.5</v>
      </c>
      <c r="E68" s="142">
        <f t="shared" si="1"/>
        <v>100</v>
      </c>
    </row>
    <row r="69" spans="1:5" s="83" customFormat="1" ht="12.75" x14ac:dyDescent="0.2">
      <c r="A69" s="90" t="s">
        <v>16</v>
      </c>
      <c r="B69" s="20">
        <v>733.5</v>
      </c>
      <c r="C69" s="20"/>
      <c r="D69" s="20">
        <v>733.5</v>
      </c>
      <c r="E69" s="145">
        <f t="shared" si="1"/>
        <v>100</v>
      </c>
    </row>
    <row r="70" spans="1:5" s="83" customFormat="1" ht="25.5" x14ac:dyDescent="0.2">
      <c r="A70" s="90" t="s">
        <v>63</v>
      </c>
      <c r="B70" s="20">
        <v>733.5</v>
      </c>
      <c r="C70" s="20"/>
      <c r="D70" s="20">
        <v>733.5</v>
      </c>
      <c r="E70" s="145">
        <f t="shared" si="1"/>
        <v>100</v>
      </c>
    </row>
    <row r="71" spans="1:5" s="69" customFormat="1" ht="25.5" x14ac:dyDescent="0.2">
      <c r="A71" s="88" t="s">
        <v>38</v>
      </c>
      <c r="B71" s="137">
        <v>4763.67</v>
      </c>
      <c r="C71" s="137"/>
      <c r="D71" s="137">
        <v>4763.67</v>
      </c>
      <c r="E71" s="143">
        <f t="shared" si="1"/>
        <v>100</v>
      </c>
    </row>
    <row r="72" spans="1:5" s="69" customFormat="1" ht="12.75" x14ac:dyDescent="0.2">
      <c r="A72" s="89" t="s">
        <v>39</v>
      </c>
      <c r="B72" s="139">
        <v>4763.67</v>
      </c>
      <c r="C72" s="139"/>
      <c r="D72" s="139">
        <v>4763.67</v>
      </c>
      <c r="E72" s="144">
        <f t="shared" ref="E72:E87" si="2">D72/B72*100</f>
        <v>100</v>
      </c>
    </row>
    <row r="73" spans="1:5" s="69" customFormat="1" ht="25.5" x14ac:dyDescent="0.2">
      <c r="A73" s="87" t="s">
        <v>9</v>
      </c>
      <c r="B73" s="79">
        <v>1900</v>
      </c>
      <c r="C73" s="79"/>
      <c r="D73" s="79">
        <v>1900</v>
      </c>
      <c r="E73" s="142">
        <f t="shared" si="2"/>
        <v>100</v>
      </c>
    </row>
    <row r="74" spans="1:5" s="83" customFormat="1" ht="12.75" x14ac:dyDescent="0.2">
      <c r="A74" s="90" t="s">
        <v>22</v>
      </c>
      <c r="B74" s="20">
        <v>1900</v>
      </c>
      <c r="C74" s="20"/>
      <c r="D74" s="20">
        <v>1900</v>
      </c>
      <c r="E74" s="145">
        <f t="shared" si="2"/>
        <v>100</v>
      </c>
    </row>
    <row r="75" spans="1:5" s="83" customFormat="1" ht="12.75" x14ac:dyDescent="0.2">
      <c r="A75" s="90" t="s">
        <v>23</v>
      </c>
      <c r="B75" s="20">
        <v>1900</v>
      </c>
      <c r="C75" s="20"/>
      <c r="D75" s="20">
        <v>1900</v>
      </c>
      <c r="E75" s="145">
        <f t="shared" si="2"/>
        <v>100</v>
      </c>
    </row>
    <row r="76" spans="1:5" s="69" customFormat="1" ht="12.75" x14ac:dyDescent="0.2">
      <c r="A76" s="87" t="s">
        <v>12</v>
      </c>
      <c r="B76" s="79">
        <v>1694.63</v>
      </c>
      <c r="C76" s="79"/>
      <c r="D76" s="79">
        <v>1694.63</v>
      </c>
      <c r="E76" s="142">
        <f t="shared" si="2"/>
        <v>100</v>
      </c>
    </row>
    <row r="77" spans="1:5" s="83" customFormat="1" ht="12.75" x14ac:dyDescent="0.2">
      <c r="A77" s="90" t="s">
        <v>22</v>
      </c>
      <c r="B77" s="20">
        <v>1694.63</v>
      </c>
      <c r="C77" s="20"/>
      <c r="D77" s="20">
        <v>1694.63</v>
      </c>
      <c r="E77" s="145">
        <f t="shared" si="2"/>
        <v>100</v>
      </c>
    </row>
    <row r="78" spans="1:5" s="83" customFormat="1" ht="12.75" x14ac:dyDescent="0.2">
      <c r="A78" s="90" t="s">
        <v>23</v>
      </c>
      <c r="B78" s="20">
        <v>1694.63</v>
      </c>
      <c r="C78" s="20"/>
      <c r="D78" s="20">
        <v>1694.63</v>
      </c>
      <c r="E78" s="145">
        <f t="shared" si="2"/>
        <v>100</v>
      </c>
    </row>
    <row r="79" spans="1:5" s="69" customFormat="1" ht="12.75" x14ac:dyDescent="0.2">
      <c r="A79" s="87" t="s">
        <v>13</v>
      </c>
      <c r="B79" s="79">
        <v>613.95000000000005</v>
      </c>
      <c r="C79" s="79"/>
      <c r="D79" s="79">
        <v>613.95000000000005</v>
      </c>
      <c r="E79" s="142">
        <f t="shared" si="2"/>
        <v>100</v>
      </c>
    </row>
    <row r="80" spans="1:5" s="83" customFormat="1" ht="12.75" x14ac:dyDescent="0.2">
      <c r="A80" s="90" t="s">
        <v>22</v>
      </c>
      <c r="B80" s="20">
        <v>613.95000000000005</v>
      </c>
      <c r="C80" s="20"/>
      <c r="D80" s="20">
        <v>613.95000000000005</v>
      </c>
      <c r="E80" s="145">
        <f t="shared" si="2"/>
        <v>100</v>
      </c>
    </row>
    <row r="81" spans="1:5" s="83" customFormat="1" ht="12.75" x14ac:dyDescent="0.2">
      <c r="A81" s="90" t="s">
        <v>23</v>
      </c>
      <c r="B81" s="20">
        <v>613.95000000000005</v>
      </c>
      <c r="C81" s="20"/>
      <c r="D81" s="20">
        <v>613.95000000000005</v>
      </c>
      <c r="E81" s="145">
        <f t="shared" si="2"/>
        <v>100</v>
      </c>
    </row>
    <row r="82" spans="1:5" s="69" customFormat="1" ht="15.75" customHeight="1" x14ac:dyDescent="0.2">
      <c r="A82" s="87" t="s">
        <v>14</v>
      </c>
      <c r="B82" s="79">
        <v>450.4</v>
      </c>
      <c r="C82" s="79"/>
      <c r="D82" s="79">
        <v>450.4</v>
      </c>
      <c r="E82" s="142">
        <f t="shared" si="2"/>
        <v>100</v>
      </c>
    </row>
    <row r="83" spans="1:5" s="83" customFormat="1" ht="12.75" x14ac:dyDescent="0.2">
      <c r="A83" s="90" t="s">
        <v>22</v>
      </c>
      <c r="B83" s="20">
        <v>450.4</v>
      </c>
      <c r="C83" s="20"/>
      <c r="D83" s="20">
        <v>450.4</v>
      </c>
      <c r="E83" s="145">
        <f t="shared" si="2"/>
        <v>100</v>
      </c>
    </row>
    <row r="84" spans="1:5" s="83" customFormat="1" ht="12.75" x14ac:dyDescent="0.2">
      <c r="A84" s="90" t="s">
        <v>23</v>
      </c>
      <c r="B84" s="20">
        <v>450.4</v>
      </c>
      <c r="C84" s="20"/>
      <c r="D84" s="20">
        <v>450.4</v>
      </c>
      <c r="E84" s="145">
        <f t="shared" si="2"/>
        <v>100</v>
      </c>
    </row>
    <row r="85" spans="1:5" s="69" customFormat="1" ht="39" customHeight="1" x14ac:dyDescent="0.2">
      <c r="A85" s="87" t="s">
        <v>73</v>
      </c>
      <c r="B85" s="79">
        <v>104.69</v>
      </c>
      <c r="C85" s="79"/>
      <c r="D85" s="79">
        <v>104.69</v>
      </c>
      <c r="E85" s="142">
        <f t="shared" si="2"/>
        <v>100</v>
      </c>
    </row>
    <row r="86" spans="1:5" s="83" customFormat="1" ht="12.75" x14ac:dyDescent="0.2">
      <c r="A86" s="90" t="s">
        <v>22</v>
      </c>
      <c r="B86" s="20">
        <v>104.69</v>
      </c>
      <c r="C86" s="20"/>
      <c r="D86" s="20">
        <v>104.69</v>
      </c>
      <c r="E86" s="145">
        <f t="shared" si="2"/>
        <v>100</v>
      </c>
    </row>
    <row r="87" spans="1:5" s="83" customFormat="1" ht="13.5" thickBot="1" x14ac:dyDescent="0.25">
      <c r="A87" s="91" t="s">
        <v>23</v>
      </c>
      <c r="B87" s="21">
        <v>104.69</v>
      </c>
      <c r="C87" s="21"/>
      <c r="D87" s="21">
        <v>104.69</v>
      </c>
      <c r="E87" s="146">
        <f t="shared" si="2"/>
        <v>100</v>
      </c>
    </row>
  </sheetData>
  <mergeCells count="1">
    <mergeCell ref="A1:E1"/>
  </mergeCells>
  <pageMargins left="0.39370078740157483" right="0.11811023622047245" top="0.31496062992125984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7</vt:i4>
      </vt:variant>
    </vt:vector>
  </HeadingPairs>
  <TitlesOfParts>
    <vt:vector size="13" baseType="lpstr">
      <vt:lpstr>SAŽETAK</vt:lpstr>
      <vt:lpstr>Opći dio-po ekonom.k</vt:lpstr>
      <vt:lpstr>Opći dio-po izvorima</vt:lpstr>
      <vt:lpstr>Opći dio-rashodi po funk.k.</vt:lpstr>
      <vt:lpstr>Opći dio-račun financiranja</vt:lpstr>
      <vt:lpstr>Posebni dio</vt:lpstr>
      <vt:lpstr>'Posebni dio'!Ispis_naslova</vt:lpstr>
      <vt:lpstr>'Opći dio-po ekonom.k'!Podrucje_ispisa</vt:lpstr>
      <vt:lpstr>'Opći dio-po izvorima'!Podrucje_ispisa</vt:lpstr>
      <vt:lpstr>'Opći dio-račun financiranja'!Podrucje_ispisa</vt:lpstr>
      <vt:lpstr>'Opći dio-rashodi po funk.k.'!Podrucje_ispisa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2024. GODINU</dc:title>
  <dc:creator>ivana</dc:creator>
  <cp:lastModifiedBy>ivana</cp:lastModifiedBy>
  <cp:lastPrinted>2025-12-19T14:28:29Z</cp:lastPrinted>
  <dcterms:created xsi:type="dcterms:W3CDTF">2024-04-25T06:32:08Z</dcterms:created>
  <dcterms:modified xsi:type="dcterms:W3CDTF">2025-12-19T14:28:37Z</dcterms:modified>
</cp:coreProperties>
</file>