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vana\Desktop\IVANA\FINANCIJSKI IZVJEŠTAJI\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H303" i="9"/>
  <c r="G303" i="9"/>
  <c r="E303" i="9" s="1"/>
  <c r="B303" i="9" s="1"/>
  <c r="F303" i="9"/>
  <c r="H302" i="9"/>
  <c r="G302" i="9"/>
  <c r="E302" i="9" s="1"/>
  <c r="B302" i="9" s="1"/>
  <c r="F302" i="9"/>
  <c r="H301" i="9"/>
  <c r="E301" i="9" s="1"/>
  <c r="B301" i="9" s="1"/>
  <c r="G301" i="9"/>
  <c r="F301" i="9"/>
  <c r="H300" i="9"/>
  <c r="G300" i="9"/>
  <c r="F300" i="9"/>
  <c r="H299" i="9"/>
  <c r="G299" i="9"/>
  <c r="E299" i="9" s="1"/>
  <c r="B299" i="9" s="1"/>
  <c r="F299" i="9"/>
  <c r="H298" i="9"/>
  <c r="G298" i="9"/>
  <c r="F298" i="9"/>
  <c r="H297" i="9"/>
  <c r="G297" i="9"/>
  <c r="F297" i="9"/>
  <c r="H296" i="9"/>
  <c r="G296" i="9"/>
  <c r="F296" i="9"/>
  <c r="E296" i="9"/>
  <c r="B296" i="9" s="1"/>
  <c r="H295" i="9"/>
  <c r="G295" i="9"/>
  <c r="F295" i="9"/>
  <c r="H294" i="9"/>
  <c r="G294" i="9"/>
  <c r="F294" i="9"/>
  <c r="H293" i="9"/>
  <c r="G293" i="9"/>
  <c r="F293" i="9"/>
  <c r="H292" i="9"/>
  <c r="G292" i="9"/>
  <c r="F292" i="9"/>
  <c r="H291" i="9"/>
  <c r="G291" i="9"/>
  <c r="E291" i="9" s="1"/>
  <c r="B291" i="9" s="1"/>
  <c r="F291" i="9"/>
  <c r="F290" i="9"/>
  <c r="F289" i="9"/>
  <c r="H288" i="9"/>
  <c r="G288" i="9"/>
  <c r="F288" i="9"/>
  <c r="E288" i="9"/>
  <c r="H287" i="9"/>
  <c r="G287" i="9"/>
  <c r="F287" i="9"/>
  <c r="H286" i="9"/>
  <c r="G286" i="9"/>
  <c r="F286" i="9"/>
  <c r="H285" i="9"/>
  <c r="G285" i="9"/>
  <c r="E285" i="9" s="1"/>
  <c r="B285" i="9" s="1"/>
  <c r="F285" i="9"/>
  <c r="F284" i="9"/>
  <c r="H283" i="9"/>
  <c r="G283" i="9"/>
  <c r="F283" i="9"/>
  <c r="E283" i="9"/>
  <c r="B283" i="9" s="1"/>
  <c r="H282" i="9"/>
  <c r="G282" i="9"/>
  <c r="E282" i="9" s="1"/>
  <c r="B282" i="9" s="1"/>
  <c r="F282" i="9"/>
  <c r="H281" i="9"/>
  <c r="G281" i="9"/>
  <c r="F281" i="9"/>
  <c r="F280" i="9"/>
  <c r="F279" i="9"/>
  <c r="F278" i="9"/>
  <c r="F276" i="9"/>
  <c r="L275" i="9"/>
  <c r="F275" i="9" s="1"/>
  <c r="H275" i="9"/>
  <c r="F274" i="9"/>
  <c r="I273" i="9"/>
  <c r="H273" i="9"/>
  <c r="F273" i="9"/>
  <c r="E272" i="9"/>
  <c r="M271" i="9"/>
  <c r="F271" i="9" s="1"/>
  <c r="L271" i="9"/>
  <c r="E271" i="9"/>
  <c r="B271" i="9"/>
  <c r="M270" i="9"/>
  <c r="L270" i="9"/>
  <c r="F270" i="9"/>
  <c r="E270" i="9"/>
  <c r="B270" i="9" s="1"/>
  <c r="M269" i="9"/>
  <c r="L269" i="9"/>
  <c r="F269" i="9"/>
  <c r="B269" i="9" s="1"/>
  <c r="E269" i="9"/>
  <c r="M268" i="9"/>
  <c r="L268" i="9"/>
  <c r="F268" i="9" s="1"/>
  <c r="E268" i="9"/>
  <c r="B268" i="9" s="1"/>
  <c r="M267" i="9"/>
  <c r="L267" i="9"/>
  <c r="F267" i="9"/>
  <c r="B267" i="9" s="1"/>
  <c r="E267" i="9"/>
  <c r="M266" i="9"/>
  <c r="L266" i="9"/>
  <c r="F266" i="9" s="1"/>
  <c r="E266" i="9"/>
  <c r="M265" i="9"/>
  <c r="L265" i="9"/>
  <c r="F265" i="9" s="1"/>
  <c r="B265" i="9" s="1"/>
  <c r="E265" i="9"/>
  <c r="M264" i="9"/>
  <c r="L264" i="9"/>
  <c r="E264" i="9"/>
  <c r="M263" i="9"/>
  <c r="F263" i="9" s="1"/>
  <c r="B263" i="9" s="1"/>
  <c r="L263" i="9"/>
  <c r="E263" i="9"/>
  <c r="M262" i="9"/>
  <c r="L262" i="9"/>
  <c r="F262" i="9"/>
  <c r="E262" i="9"/>
  <c r="B262" i="9" s="1"/>
  <c r="M261" i="9"/>
  <c r="L261" i="9"/>
  <c r="F261" i="9"/>
  <c r="B261" i="9" s="1"/>
  <c r="E261" i="9"/>
  <c r="M260" i="9"/>
  <c r="L260" i="9"/>
  <c r="F260" i="9" s="1"/>
  <c r="E260" i="9"/>
  <c r="B260" i="9" s="1"/>
  <c r="M259" i="9"/>
  <c r="L259" i="9"/>
  <c r="F259" i="9"/>
  <c r="B259" i="9" s="1"/>
  <c r="E259" i="9"/>
  <c r="M258" i="9"/>
  <c r="L258" i="9"/>
  <c r="F258" i="9" s="1"/>
  <c r="E258" i="9"/>
  <c r="M257" i="9"/>
  <c r="L257" i="9"/>
  <c r="F257" i="9" s="1"/>
  <c r="B257" i="9" s="1"/>
  <c r="E257" i="9"/>
  <c r="M256" i="9"/>
  <c r="L256" i="9"/>
  <c r="E256" i="9"/>
  <c r="M255" i="9"/>
  <c r="F255" i="9" s="1"/>
  <c r="B255" i="9" s="1"/>
  <c r="L255" i="9"/>
  <c r="E255" i="9"/>
  <c r="M254" i="9"/>
  <c r="L254" i="9"/>
  <c r="F254" i="9"/>
  <c r="E254" i="9"/>
  <c r="B254" i="9" s="1"/>
  <c r="M253" i="9"/>
  <c r="L253" i="9"/>
  <c r="F253" i="9" s="1"/>
  <c r="B253" i="9" s="1"/>
  <c r="E253" i="9"/>
  <c r="M252" i="9"/>
  <c r="L252" i="9"/>
  <c r="F252" i="9" s="1"/>
  <c r="E252" i="9"/>
  <c r="B252" i="9" s="1"/>
  <c r="M251" i="9"/>
  <c r="L251" i="9"/>
  <c r="F251" i="9"/>
  <c r="B251" i="9" s="1"/>
  <c r="E251" i="9"/>
  <c r="M250" i="9"/>
  <c r="L250" i="9"/>
  <c r="F250" i="9" s="1"/>
  <c r="E250" i="9"/>
  <c r="M249" i="9"/>
  <c r="L249" i="9"/>
  <c r="F249" i="9" s="1"/>
  <c r="B249" i="9" s="1"/>
  <c r="E249" i="9"/>
  <c r="M248" i="9"/>
  <c r="L248" i="9"/>
  <c r="E248" i="9"/>
  <c r="M247" i="9"/>
  <c r="F247" i="9" s="1"/>
  <c r="B247" i="9" s="1"/>
  <c r="L247" i="9"/>
  <c r="E247" i="9"/>
  <c r="M246" i="9"/>
  <c r="L246" i="9"/>
  <c r="F246" i="9"/>
  <c r="E246" i="9"/>
  <c r="B246" i="9" s="1"/>
  <c r="M245" i="9"/>
  <c r="L245" i="9"/>
  <c r="F245" i="9"/>
  <c r="B245" i="9" s="1"/>
  <c r="E245" i="9"/>
  <c r="M244" i="9"/>
  <c r="L244" i="9"/>
  <c r="F244" i="9" s="1"/>
  <c r="E244" i="9"/>
  <c r="B244" i="9" s="1"/>
  <c r="M243" i="9"/>
  <c r="L243" i="9"/>
  <c r="F243" i="9"/>
  <c r="B243" i="9" s="1"/>
  <c r="E243" i="9"/>
  <c r="M242" i="9"/>
  <c r="L242" i="9"/>
  <c r="F242" i="9" s="1"/>
  <c r="E242" i="9"/>
  <c r="M241" i="9"/>
  <c r="L241" i="9"/>
  <c r="F241" i="9" s="1"/>
  <c r="B241" i="9" s="1"/>
  <c r="E241" i="9"/>
  <c r="M240" i="9"/>
  <c r="L240" i="9"/>
  <c r="E240" i="9"/>
  <c r="M239" i="9"/>
  <c r="F239" i="9" s="1"/>
  <c r="B239" i="9" s="1"/>
  <c r="L239" i="9"/>
  <c r="E239" i="9"/>
  <c r="M238" i="9"/>
  <c r="L238" i="9"/>
  <c r="F238" i="9"/>
  <c r="E238" i="9"/>
  <c r="B238" i="9" s="1"/>
  <c r="M237" i="9"/>
  <c r="L237" i="9"/>
  <c r="F237" i="9"/>
  <c r="B237" i="9" s="1"/>
  <c r="E237" i="9"/>
  <c r="M236" i="9"/>
  <c r="L236" i="9"/>
  <c r="F236" i="9" s="1"/>
  <c r="E236" i="9"/>
  <c r="B236" i="9" s="1"/>
  <c r="M235" i="9"/>
  <c r="L235" i="9"/>
  <c r="F235" i="9"/>
  <c r="B235" i="9" s="1"/>
  <c r="E235" i="9"/>
  <c r="M234" i="9"/>
  <c r="L234" i="9"/>
  <c r="F234" i="9" s="1"/>
  <c r="E234" i="9"/>
  <c r="M233" i="9"/>
  <c r="L233" i="9"/>
  <c r="F233" i="9" s="1"/>
  <c r="B233" i="9" s="1"/>
  <c r="E233" i="9"/>
  <c r="M232" i="9"/>
  <c r="L232" i="9"/>
  <c r="E232" i="9"/>
  <c r="M231" i="9"/>
  <c r="F231" i="9" s="1"/>
  <c r="B231" i="9" s="1"/>
  <c r="L231" i="9"/>
  <c r="E231" i="9"/>
  <c r="M230" i="9"/>
  <c r="L230" i="9"/>
  <c r="F230" i="9"/>
  <c r="E230" i="9"/>
  <c r="B230" i="9" s="1"/>
  <c r="M229" i="9"/>
  <c r="L229" i="9"/>
  <c r="F229" i="9"/>
  <c r="B229" i="9" s="1"/>
  <c r="E229" i="9"/>
  <c r="M228" i="9"/>
  <c r="L228" i="9"/>
  <c r="F228" i="9" s="1"/>
  <c r="E228" i="9"/>
  <c r="B228" i="9" s="1"/>
  <c r="M227" i="9"/>
  <c r="L227" i="9"/>
  <c r="F227" i="9"/>
  <c r="B227" i="9" s="1"/>
  <c r="E227" i="9"/>
  <c r="M226" i="9"/>
  <c r="L226" i="9"/>
  <c r="F226" i="9" s="1"/>
  <c r="E226" i="9"/>
  <c r="M225" i="9"/>
  <c r="L225" i="9"/>
  <c r="F225" i="9" s="1"/>
  <c r="B225" i="9" s="1"/>
  <c r="E225" i="9"/>
  <c r="M224" i="9"/>
  <c r="L224" i="9"/>
  <c r="E224" i="9"/>
  <c r="M223" i="9"/>
  <c r="F223" i="9" s="1"/>
  <c r="B223" i="9" s="1"/>
  <c r="L223" i="9"/>
  <c r="E223" i="9"/>
  <c r="M222" i="9"/>
  <c r="L222" i="9"/>
  <c r="F222" i="9"/>
  <c r="E222" i="9"/>
  <c r="B222" i="9" s="1"/>
  <c r="M221" i="9"/>
  <c r="F221" i="9" s="1"/>
  <c r="B221" i="9" s="1"/>
  <c r="L221" i="9"/>
  <c r="E221" i="9"/>
  <c r="M220" i="9"/>
  <c r="L220" i="9"/>
  <c r="E220" i="9"/>
  <c r="M219" i="9"/>
  <c r="L219" i="9"/>
  <c r="E219" i="9"/>
  <c r="M218" i="9"/>
  <c r="L218" i="9"/>
  <c r="F218" i="9" s="1"/>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F47" i="9"/>
  <c r="H46" i="9"/>
  <c r="G46" i="9"/>
  <c r="E46" i="9" s="1"/>
  <c r="B46" i="9" s="1"/>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F32" i="9"/>
  <c r="H31" i="9"/>
  <c r="E31" i="9" s="1"/>
  <c r="B31" i="9" s="1"/>
  <c r="G31" i="9"/>
  <c r="F31" i="9"/>
  <c r="H30" i="9"/>
  <c r="G30" i="9"/>
  <c r="E30" i="9" s="1"/>
  <c r="B30" i="9" s="1"/>
  <c r="F30" i="9"/>
  <c r="H29" i="9"/>
  <c r="G29" i="9"/>
  <c r="E29" i="9" s="1"/>
  <c r="B29" i="9" s="1"/>
  <c r="F29" i="9"/>
  <c r="H28" i="9"/>
  <c r="G28" i="9"/>
  <c r="F28" i="9"/>
  <c r="E28" i="9"/>
  <c r="B28" i="9" s="1"/>
  <c r="H27" i="9"/>
  <c r="G27" i="9"/>
  <c r="F27" i="9"/>
  <c r="H26" i="9"/>
  <c r="G26" i="9"/>
  <c r="E26" i="9" s="1"/>
  <c r="B26" i="9" s="1"/>
  <c r="F26" i="9"/>
  <c r="H25" i="9"/>
  <c r="G25" i="9"/>
  <c r="F25" i="9"/>
  <c r="H24" i="9"/>
  <c r="G24" i="9"/>
  <c r="F24" i="9"/>
  <c r="E24" i="9"/>
  <c r="B24" i="9" s="1"/>
  <c r="H23" i="9"/>
  <c r="E23" i="9" s="1"/>
  <c r="B23" i="9" s="1"/>
  <c r="G23" i="9"/>
  <c r="F23" i="9"/>
  <c r="H22" i="9"/>
  <c r="G22" i="9"/>
  <c r="E22" i="9" s="1"/>
  <c r="B22" i="9" s="1"/>
  <c r="F22" i="9"/>
  <c r="F21" i="9"/>
  <c r="F4" i="9"/>
  <c r="O3" i="9"/>
  <c r="G275" i="9" s="1"/>
  <c r="E275" i="9" s="1"/>
  <c r="I3" i="9"/>
  <c r="G202" i="9" s="1"/>
  <c r="E202" i="9" s="1"/>
  <c r="B202" i="9" s="1"/>
  <c r="H3" i="9"/>
  <c r="G3" i="9"/>
  <c r="D101" i="8"/>
  <c r="D95" i="8"/>
  <c r="D90" i="8"/>
  <c r="D85" i="8"/>
  <c r="D80" i="8"/>
  <c r="D75" i="8"/>
  <c r="D70" i="8"/>
  <c r="D65" i="8"/>
  <c r="D60" i="8"/>
  <c r="D55" i="8"/>
  <c r="D50" i="8"/>
  <c r="D49" i="8" s="1"/>
  <c r="D44" i="8"/>
  <c r="D43" i="8" s="1"/>
  <c r="D36" i="8"/>
  <c r="D26" i="8"/>
  <c r="D24" i="8" s="1"/>
  <c r="D18" i="8"/>
  <c r="D8" i="8"/>
  <c r="C1483" i="1" s="1"/>
  <c r="H1483" i="1" s="1"/>
  <c r="E44" i="7"/>
  <c r="D44" i="7"/>
  <c r="E39" i="7"/>
  <c r="D39" i="7"/>
  <c r="E38" i="7"/>
  <c r="D38" i="7"/>
  <c r="E30" i="7"/>
  <c r="D30" i="7"/>
  <c r="E23" i="7"/>
  <c r="E22" i="7" s="1"/>
  <c r="I30" i="3" s="1"/>
  <c r="D23" i="7"/>
  <c r="D22" i="7" s="1"/>
  <c r="H30" i="3"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412" i="1" s="1"/>
  <c r="D118" i="6"/>
  <c r="F117" i="6"/>
  <c r="F116" i="6"/>
  <c r="E115" i="6"/>
  <c r="E114" i="6" s="1"/>
  <c r="I27" i="3"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I25" i="3"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D250" i="5"/>
  <c r="F250" i="5" s="1"/>
  <c r="F249" i="5"/>
  <c r="F248" i="5"/>
  <c r="F247" i="5"/>
  <c r="E246" i="5"/>
  <c r="F246" i="5" s="1"/>
  <c r="D246" i="5"/>
  <c r="D245" i="5"/>
  <c r="F244" i="5"/>
  <c r="F243" i="5"/>
  <c r="F242" i="5"/>
  <c r="E242" i="5"/>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E180" i="5"/>
  <c r="E177" i="5" s="1"/>
  <c r="D1154" i="1" s="1"/>
  <c r="H1154" i="1"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1056" i="1" s="1"/>
  <c r="D79" i="5"/>
  <c r="F79" i="5" s="1"/>
  <c r="D78" i="5"/>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1007" i="1" s="1"/>
  <c r="D29" i="5"/>
  <c r="F29" i="5" s="1"/>
  <c r="F28" i="5"/>
  <c r="F27" i="5"/>
  <c r="F26" i="5"/>
  <c r="F25" i="5"/>
  <c r="F24" i="5"/>
  <c r="F23" i="5"/>
  <c r="F22" i="5"/>
  <c r="F21" i="5"/>
  <c r="F20" i="5"/>
  <c r="E19" i="5"/>
  <c r="D19" i="5"/>
  <c r="F18" i="5"/>
  <c r="F17" i="5"/>
  <c r="F16" i="5"/>
  <c r="F15" i="5"/>
  <c r="F14" i="5"/>
  <c r="E13" i="5"/>
  <c r="D991" i="1"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E625" i="4" s="1"/>
  <c r="D626" i="4"/>
  <c r="C620" i="1" s="1"/>
  <c r="H620" i="1" s="1"/>
  <c r="F624" i="4"/>
  <c r="F623" i="4"/>
  <c r="F622" i="4"/>
  <c r="F621" i="4"/>
  <c r="F620" i="4"/>
  <c r="F619" i="4"/>
  <c r="F618" i="4"/>
  <c r="E617" i="4"/>
  <c r="D611" i="1" s="1"/>
  <c r="H611" i="1" s="1"/>
  <c r="D617" i="4"/>
  <c r="F617" i="4" s="1"/>
  <c r="F616" i="4"/>
  <c r="F615" i="4"/>
  <c r="F614" i="4"/>
  <c r="F613" i="4"/>
  <c r="E612" i="4"/>
  <c r="D612" i="4"/>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E593" i="4"/>
  <c r="D587" i="1"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E515" i="4" s="1"/>
  <c r="D509" i="1"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D472" i="4" s="1"/>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1" i="1" s="1"/>
  <c r="H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15" i="1" s="1"/>
  <c r="H415" i="1" s="1"/>
  <c r="D427" i="4"/>
  <c r="F427" i="4" s="1"/>
  <c r="F426" i="4"/>
  <c r="F425" i="4"/>
  <c r="F424" i="4"/>
  <c r="F423" i="4"/>
  <c r="E422" i="4"/>
  <c r="D422" i="4"/>
  <c r="F422" i="4" s="1"/>
  <c r="F421" i="4"/>
  <c r="D421" i="4"/>
  <c r="E418" i="4"/>
  <c r="D418" i="4"/>
  <c r="F418" i="4" s="1"/>
  <c r="F417" i="4"/>
  <c r="E417" i="4"/>
  <c r="D412" i="1" s="1"/>
  <c r="H412" i="1" s="1"/>
  <c r="D417" i="4"/>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7" i="4"/>
  <c r="F376" i="4"/>
  <c r="F375" i="4"/>
  <c r="F374" i="4"/>
  <c r="F373" i="4"/>
  <c r="F372" i="4"/>
  <c r="F371" i="4"/>
  <c r="F370" i="4"/>
  <c r="E369" i="4"/>
  <c r="D369" i="4"/>
  <c r="C364" i="1" s="1"/>
  <c r="F368" i="4"/>
  <c r="F367" i="4"/>
  <c r="F366" i="4"/>
  <c r="F365" i="4"/>
  <c r="F364" i="4"/>
  <c r="E364" i="4"/>
  <c r="D364" i="4"/>
  <c r="F362" i="4"/>
  <c r="F361" i="4"/>
  <c r="F360" i="4"/>
  <c r="F359" i="4"/>
  <c r="F358" i="4"/>
  <c r="F357" i="4"/>
  <c r="F356" i="4"/>
  <c r="E356" i="4"/>
  <c r="D356" i="4"/>
  <c r="F355" i="4"/>
  <c r="F354" i="4"/>
  <c r="F353" i="4"/>
  <c r="E352" i="4"/>
  <c r="D352" i="4"/>
  <c r="E351"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E311" i="4"/>
  <c r="E298" i="4" s="1"/>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F259" i="4"/>
  <c r="E259" i="4"/>
  <c r="D259" i="4"/>
  <c r="F258" i="4"/>
  <c r="F257" i="4"/>
  <c r="F256" i="4"/>
  <c r="F255" i="4"/>
  <c r="F254" i="4"/>
  <c r="F253" i="4"/>
  <c r="E253" i="4"/>
  <c r="D253" i="4"/>
  <c r="E252" i="4"/>
  <c r="D248" i="1" s="1"/>
  <c r="H248" i="1"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2" i="1" s="1"/>
  <c r="H232" i="1" s="1"/>
  <c r="D236" i="4"/>
  <c r="F236" i="4" s="1"/>
  <c r="F235" i="4"/>
  <c r="F234" i="4"/>
  <c r="F233" i="4"/>
  <c r="F232" i="4"/>
  <c r="E231" i="4"/>
  <c r="D231" i="4"/>
  <c r="F231" i="4" s="1"/>
  <c r="F230" i="4"/>
  <c r="F229" i="4"/>
  <c r="E228" i="4"/>
  <c r="D228" i="4"/>
  <c r="F228" i="4" s="1"/>
  <c r="F227" i="4"/>
  <c r="F226" i="4"/>
  <c r="F225" i="4"/>
  <c r="E225" i="4"/>
  <c r="D225" i="4"/>
  <c r="D224" i="4" s="1"/>
  <c r="F224" i="4" s="1"/>
  <c r="E224" i="4"/>
  <c r="D220" i="1" s="1"/>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192"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D134" i="4"/>
  <c r="D133" i="4"/>
  <c r="F132" i="4"/>
  <c r="F131" i="4"/>
  <c r="F130" i="4"/>
  <c r="F129" i="4"/>
  <c r="E128" i="4"/>
  <c r="D124" i="1" s="1"/>
  <c r="D128" i="4"/>
  <c r="F128" i="4" s="1"/>
  <c r="F127" i="4"/>
  <c r="F126" i="4"/>
  <c r="E125" i="4"/>
  <c r="D125" i="4"/>
  <c r="C121" i="1" s="1"/>
  <c r="F123" i="4"/>
  <c r="F122" i="4"/>
  <c r="F121" i="4"/>
  <c r="F120" i="4"/>
  <c r="E120" i="4"/>
  <c r="D116" i="1" s="1"/>
  <c r="H116"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F74" i="4"/>
  <c r="E74" i="4"/>
  <c r="D70" i="1" s="1"/>
  <c r="H70" i="1" s="1"/>
  <c r="D74" i="4"/>
  <c r="F73" i="4"/>
  <c r="F72" i="4"/>
  <c r="F71" i="4"/>
  <c r="E71" i="4"/>
  <c r="D71" i="4"/>
  <c r="F70" i="4"/>
  <c r="F69"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36" i="1" s="1"/>
  <c r="H36" i="1"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6" i="1"/>
  <c r="G1576" i="1"/>
  <c r="C1576" i="1"/>
  <c r="H1575" i="1"/>
  <c r="G1575" i="1"/>
  <c r="C1575" i="1"/>
  <c r="G1574" i="1"/>
  <c r="C1574" i="1"/>
  <c r="H1574" i="1" s="1"/>
  <c r="C1573" i="1"/>
  <c r="H1572" i="1"/>
  <c r="G1572" i="1"/>
  <c r="C1572" i="1"/>
  <c r="H1571" i="1"/>
  <c r="G1571" i="1"/>
  <c r="C1571" i="1"/>
  <c r="C1570" i="1"/>
  <c r="H1570" i="1" s="1"/>
  <c r="C1569" i="1"/>
  <c r="H1568" i="1"/>
  <c r="G1568" i="1"/>
  <c r="C1568" i="1"/>
  <c r="H1567" i="1"/>
  <c r="G1567" i="1"/>
  <c r="C1567" i="1"/>
  <c r="C1566" i="1"/>
  <c r="H1566" i="1" s="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H1555" i="1"/>
  <c r="G1555" i="1"/>
  <c r="C1555" i="1"/>
  <c r="C1554" i="1"/>
  <c r="H1554" i="1" s="1"/>
  <c r="C1553" i="1"/>
  <c r="H1552" i="1"/>
  <c r="G1552" i="1"/>
  <c r="C1552" i="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G1532" i="1"/>
  <c r="C1532" i="1"/>
  <c r="H1531" i="1"/>
  <c r="G1531" i="1"/>
  <c r="C1531" i="1"/>
  <c r="C1530" i="1"/>
  <c r="H1530" i="1" s="1"/>
  <c r="C1529" i="1"/>
  <c r="H1528" i="1"/>
  <c r="C1528" i="1"/>
  <c r="G1528" i="1" s="1"/>
  <c r="H1527" i="1"/>
  <c r="G1527" i="1"/>
  <c r="C1527" i="1"/>
  <c r="C1526" i="1"/>
  <c r="H1526" i="1" s="1"/>
  <c r="C1525" i="1"/>
  <c r="H1524" i="1"/>
  <c r="C1524" i="1"/>
  <c r="G1524" i="1" s="1"/>
  <c r="H1523" i="1"/>
  <c r="G1523" i="1"/>
  <c r="C1523" i="1"/>
  <c r="C1522" i="1"/>
  <c r="H1522" i="1" s="1"/>
  <c r="C1521" i="1"/>
  <c r="H1520" i="1"/>
  <c r="C1520" i="1"/>
  <c r="G1520" i="1" s="1"/>
  <c r="H1519" i="1"/>
  <c r="G1519" i="1"/>
  <c r="C1519" i="1"/>
  <c r="C1518" i="1"/>
  <c r="H1518" i="1" s="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H1503" i="1"/>
  <c r="C1503" i="1"/>
  <c r="G1503" i="1" s="1"/>
  <c r="C1502" i="1"/>
  <c r="H1502" i="1" s="1"/>
  <c r="C1501" i="1"/>
  <c r="H1500" i="1"/>
  <c r="C1500" i="1"/>
  <c r="G1500" i="1" s="1"/>
  <c r="C1499" i="1"/>
  <c r="H1499" i="1" s="1"/>
  <c r="C1498" i="1"/>
  <c r="H1498" i="1" s="1"/>
  <c r="C1497" i="1"/>
  <c r="H1496" i="1"/>
  <c r="C1496" i="1"/>
  <c r="G1496" i="1" s="1"/>
  <c r="H1495" i="1"/>
  <c r="G1495" i="1"/>
  <c r="C1495" i="1"/>
  <c r="C1494" i="1"/>
  <c r="H1494" i="1" s="1"/>
  <c r="C1493" i="1"/>
  <c r="C1492" i="1"/>
  <c r="G1492" i="1" s="1"/>
  <c r="C1491" i="1"/>
  <c r="H1491" i="1" s="1"/>
  <c r="C1490" i="1"/>
  <c r="H1490" i="1" s="1"/>
  <c r="C1489" i="1"/>
  <c r="H1488" i="1"/>
  <c r="C1488" i="1"/>
  <c r="G1488" i="1" s="1"/>
  <c r="H1487" i="1"/>
  <c r="G1487" i="1"/>
  <c r="C1487" i="1"/>
  <c r="C1486" i="1"/>
  <c r="H1486" i="1" s="1"/>
  <c r="C1485" i="1"/>
  <c r="H1484" i="1"/>
  <c r="C1484" i="1"/>
  <c r="G1484" i="1" s="1"/>
  <c r="C1482" i="1"/>
  <c r="H1482" i="1" s="1"/>
  <c r="H1480" i="1"/>
  <c r="C1480" i="1"/>
  <c r="G1480" i="1" s="1"/>
  <c r="J1479" i="1"/>
  <c r="D1479" i="1"/>
  <c r="C1479" i="1"/>
  <c r="H1478" i="1"/>
  <c r="G1478" i="1"/>
  <c r="D1478" i="1"/>
  <c r="C1478" i="1"/>
  <c r="J1478" i="1" s="1"/>
  <c r="J1477" i="1"/>
  <c r="D1477" i="1"/>
  <c r="C1477" i="1"/>
  <c r="H1476" i="1"/>
  <c r="G1476" i="1"/>
  <c r="D1476" i="1"/>
  <c r="C1476" i="1"/>
  <c r="J1476" i="1" s="1"/>
  <c r="H1475" i="1"/>
  <c r="G1475" i="1"/>
  <c r="D1475" i="1"/>
  <c r="C1475" i="1"/>
  <c r="J1474" i="1"/>
  <c r="D1474" i="1"/>
  <c r="C1474" i="1"/>
  <c r="H1473" i="1"/>
  <c r="G1473" i="1"/>
  <c r="D1473" i="1"/>
  <c r="C1473" i="1"/>
  <c r="J1473" i="1" s="1"/>
  <c r="J1472" i="1"/>
  <c r="D1472" i="1"/>
  <c r="C1472" i="1"/>
  <c r="H1471" i="1"/>
  <c r="G1471" i="1"/>
  <c r="D1471" i="1"/>
  <c r="C1471" i="1"/>
  <c r="J1471" i="1" s="1"/>
  <c r="H1470" i="1"/>
  <c r="G1470" i="1"/>
  <c r="D1470" i="1"/>
  <c r="C1470" i="1"/>
  <c r="H1469" i="1"/>
  <c r="G1469" i="1"/>
  <c r="D1469" i="1"/>
  <c r="C1469" i="1"/>
  <c r="J1468" i="1"/>
  <c r="D1468" i="1"/>
  <c r="C1468" i="1"/>
  <c r="H1467" i="1"/>
  <c r="G1467" i="1"/>
  <c r="D1467" i="1"/>
  <c r="C1467" i="1"/>
  <c r="J1467" i="1" s="1"/>
  <c r="J1466" i="1"/>
  <c r="D1466" i="1"/>
  <c r="C1466" i="1"/>
  <c r="H1465" i="1"/>
  <c r="G1465" i="1"/>
  <c r="D1465" i="1"/>
  <c r="C1465" i="1"/>
  <c r="J1465" i="1" s="1"/>
  <c r="J1464" i="1"/>
  <c r="D1464" i="1"/>
  <c r="C1464" i="1"/>
  <c r="H1463" i="1"/>
  <c r="G1463" i="1"/>
  <c r="D1463" i="1"/>
  <c r="C1463" i="1"/>
  <c r="J1463" i="1" s="1"/>
  <c r="J1462" i="1"/>
  <c r="D1462" i="1"/>
  <c r="C1462" i="1"/>
  <c r="D1461" i="1"/>
  <c r="C1461" i="1"/>
  <c r="G1460" i="1"/>
  <c r="D1460" i="1"/>
  <c r="C1460" i="1"/>
  <c r="J1460" i="1" s="1"/>
  <c r="G1459" i="1"/>
  <c r="D1459" i="1"/>
  <c r="C1459" i="1"/>
  <c r="H1458" i="1"/>
  <c r="D1458" i="1"/>
  <c r="C1458" i="1"/>
  <c r="J1458" i="1" s="1"/>
  <c r="D1457" i="1"/>
  <c r="C1457" i="1"/>
  <c r="H1457" i="1" s="1"/>
  <c r="D1456" i="1"/>
  <c r="C1456" i="1"/>
  <c r="J1456" i="1" s="1"/>
  <c r="D1455" i="1"/>
  <c r="C1455" i="1"/>
  <c r="G1452" i="1"/>
  <c r="D1452" i="1"/>
  <c r="C1452" i="1"/>
  <c r="J1452" i="1" s="1"/>
  <c r="G1451" i="1"/>
  <c r="D1451" i="1"/>
  <c r="C1451" i="1"/>
  <c r="H1450" i="1"/>
  <c r="D1450" i="1"/>
  <c r="C1450" i="1"/>
  <c r="J1450" i="1" s="1"/>
  <c r="D1449" i="1"/>
  <c r="C1449" i="1"/>
  <c r="H1449" i="1" s="1"/>
  <c r="G1448" i="1"/>
  <c r="D1448" i="1"/>
  <c r="C1448" i="1"/>
  <c r="J1448" i="1" s="1"/>
  <c r="G1447" i="1"/>
  <c r="D1447" i="1"/>
  <c r="C1447" i="1"/>
  <c r="H1446" i="1"/>
  <c r="D1446" i="1"/>
  <c r="C1446" i="1"/>
  <c r="J1446" i="1" s="1"/>
  <c r="J1445" i="1"/>
  <c r="D1445" i="1"/>
  <c r="C1445" i="1"/>
  <c r="G1445" i="1" s="1"/>
  <c r="J1444" i="1"/>
  <c r="D1444" i="1"/>
  <c r="H1444" i="1" s="1"/>
  <c r="C1444" i="1"/>
  <c r="D1443" i="1"/>
  <c r="H1443" i="1" s="1"/>
  <c r="C1443" i="1"/>
  <c r="H1442" i="1"/>
  <c r="G1442" i="1"/>
  <c r="I1442" i="1" s="1"/>
  <c r="D1442" i="1"/>
  <c r="J1442" i="1" s="1"/>
  <c r="C1442" i="1"/>
  <c r="D1441" i="1"/>
  <c r="C1441" i="1"/>
  <c r="G1441" i="1" s="1"/>
  <c r="J1440" i="1"/>
  <c r="D1440" i="1"/>
  <c r="H1440" i="1" s="1"/>
  <c r="C1440" i="1"/>
  <c r="D1439" i="1"/>
  <c r="H1439" i="1" s="1"/>
  <c r="C1439" i="1"/>
  <c r="D1438" i="1"/>
  <c r="C1438" i="1"/>
  <c r="G1438" i="1" s="1"/>
  <c r="D1437" i="1"/>
  <c r="C1437" i="1"/>
  <c r="G1437" i="1" s="1"/>
  <c r="D1434" i="1"/>
  <c r="C1434" i="1"/>
  <c r="G1434" i="1" s="1"/>
  <c r="D1433" i="1"/>
  <c r="C1433" i="1"/>
  <c r="G1433" i="1" s="1"/>
  <c r="H1432" i="1"/>
  <c r="D1432" i="1"/>
  <c r="C1432" i="1"/>
  <c r="D1431" i="1"/>
  <c r="H1431" i="1" s="1"/>
  <c r="C1431" i="1"/>
  <c r="D1430" i="1"/>
  <c r="C1430" i="1"/>
  <c r="G1430" i="1" s="1"/>
  <c r="D1429" i="1"/>
  <c r="C1429" i="1"/>
  <c r="G1429" i="1" s="1"/>
  <c r="H1428" i="1"/>
  <c r="D1428" i="1"/>
  <c r="C1428" i="1"/>
  <c r="D1427" i="1"/>
  <c r="H1427" i="1" s="1"/>
  <c r="C1427" i="1"/>
  <c r="D1426" i="1"/>
  <c r="C1426" i="1"/>
  <c r="G1426" i="1" s="1"/>
  <c r="D1425" i="1"/>
  <c r="C1425" i="1"/>
  <c r="G1425" i="1" s="1"/>
  <c r="H1424" i="1"/>
  <c r="D1424" i="1"/>
  <c r="C1424" i="1"/>
  <c r="H1423" i="1"/>
  <c r="G1423" i="1"/>
  <c r="D1423" i="1"/>
  <c r="C1423" i="1"/>
  <c r="G1422" i="1"/>
  <c r="D1422" i="1"/>
  <c r="H1422" i="1" s="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D1414" i="1"/>
  <c r="G1414" i="1" s="1"/>
  <c r="C1414" i="1"/>
  <c r="H1413" i="1"/>
  <c r="G1413" i="1"/>
  <c r="D1413" i="1"/>
  <c r="C1413"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G1264"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H1237" i="1"/>
  <c r="D1237" i="1"/>
  <c r="G1237" i="1" s="1"/>
  <c r="C1237" i="1"/>
  <c r="D1236" i="1"/>
  <c r="H1234" i="1"/>
  <c r="G1234" i="1"/>
  <c r="D1234" i="1"/>
  <c r="C1234" i="1"/>
  <c r="H1233" i="1"/>
  <c r="G1233" i="1"/>
  <c r="D1233" i="1"/>
  <c r="C1233"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C1223" i="1"/>
  <c r="C1222" i="1"/>
  <c r="H1221" i="1"/>
  <c r="G1221" i="1"/>
  <c r="D1221" i="1"/>
  <c r="C1221" i="1"/>
  <c r="H1220" i="1"/>
  <c r="G1220" i="1"/>
  <c r="D1220" i="1"/>
  <c r="C1220" i="1"/>
  <c r="H1219" i="1"/>
  <c r="G1219" i="1"/>
  <c r="D1219" i="1"/>
  <c r="C1219" i="1"/>
  <c r="H1218" i="1"/>
  <c r="G1218" i="1"/>
  <c r="D1218" i="1"/>
  <c r="C1218" i="1"/>
  <c r="D1217" i="1"/>
  <c r="H1217" i="1" s="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G1160" i="1"/>
  <c r="D1160" i="1"/>
  <c r="H1160" i="1" s="1"/>
  <c r="C1160" i="1"/>
  <c r="H1159" i="1"/>
  <c r="G1159" i="1"/>
  <c r="D1159" i="1"/>
  <c r="C1159" i="1"/>
  <c r="H1158" i="1"/>
  <c r="G1158" i="1"/>
  <c r="D1158" i="1"/>
  <c r="C1158" i="1"/>
  <c r="G1157" i="1"/>
  <c r="D1157" i="1"/>
  <c r="H1157" i="1" s="1"/>
  <c r="C1157" i="1"/>
  <c r="D1156" i="1"/>
  <c r="H1156" i="1" s="1"/>
  <c r="C1156" i="1"/>
  <c r="D1155" i="1"/>
  <c r="H1155" i="1" s="1"/>
  <c r="C1155" i="1"/>
  <c r="C1154" i="1"/>
  <c r="H1151" i="1"/>
  <c r="D1151" i="1"/>
  <c r="C1151" i="1"/>
  <c r="H1150" i="1"/>
  <c r="G1150" i="1"/>
  <c r="D1150" i="1"/>
  <c r="C1150" i="1"/>
  <c r="H1149" i="1"/>
  <c r="G1149" i="1"/>
  <c r="D1149" i="1"/>
  <c r="C1149" i="1"/>
  <c r="G1148"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D1032" i="1"/>
  <c r="H1032" i="1" s="1"/>
  <c r="C1032" i="1"/>
  <c r="H1031" i="1"/>
  <c r="G1031" i="1"/>
  <c r="D1031" i="1"/>
  <c r="C1031" i="1"/>
  <c r="D1030" i="1"/>
  <c r="H1030" i="1" s="1"/>
  <c r="C1030" i="1"/>
  <c r="H1029" i="1"/>
  <c r="G1029" i="1"/>
  <c r="D1029" i="1"/>
  <c r="C1029" i="1"/>
  <c r="D1028" i="1"/>
  <c r="H1028" i="1" s="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G1014"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C1007" i="1"/>
  <c r="H1006" i="1"/>
  <c r="D1006" i="1"/>
  <c r="G1006" i="1" s="1"/>
  <c r="C1006" i="1"/>
  <c r="H1005" i="1"/>
  <c r="G1005" i="1"/>
  <c r="D1005" i="1"/>
  <c r="C1005" i="1"/>
  <c r="H1004" i="1"/>
  <c r="D1004" i="1"/>
  <c r="G1004" i="1" s="1"/>
  <c r="C1004" i="1"/>
  <c r="H1003" i="1"/>
  <c r="D1003" i="1"/>
  <c r="G1003" i="1" s="1"/>
  <c r="C1003" i="1"/>
  <c r="H1002" i="1"/>
  <c r="D1002" i="1"/>
  <c r="G1002" i="1" s="1"/>
  <c r="C1002" i="1"/>
  <c r="H1001" i="1"/>
  <c r="G1001" i="1"/>
  <c r="D1001" i="1"/>
  <c r="C1001" i="1"/>
  <c r="D1000" i="1"/>
  <c r="C1000" i="1"/>
  <c r="H1000" i="1" s="1"/>
  <c r="H999" i="1"/>
  <c r="G999" i="1"/>
  <c r="D999" i="1"/>
  <c r="C999" i="1"/>
  <c r="H998" i="1"/>
  <c r="D998" i="1"/>
  <c r="G998" i="1" s="1"/>
  <c r="C998" i="1"/>
  <c r="D997" i="1"/>
  <c r="G997" i="1" s="1"/>
  <c r="C997" i="1"/>
  <c r="D996" i="1"/>
  <c r="H996" i="1" s="1"/>
  <c r="C996" i="1"/>
  <c r="H995" i="1"/>
  <c r="G995" i="1"/>
  <c r="D995" i="1"/>
  <c r="C995" i="1"/>
  <c r="H994" i="1"/>
  <c r="D994" i="1"/>
  <c r="G994" i="1" s="1"/>
  <c r="C994" i="1"/>
  <c r="H993" i="1"/>
  <c r="D993" i="1"/>
  <c r="G993" i="1" s="1"/>
  <c r="C993" i="1"/>
  <c r="H992" i="1"/>
  <c r="G992" i="1"/>
  <c r="D992" i="1"/>
  <c r="C992"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D711" i="1"/>
  <c r="H711" i="1" s="1"/>
  <c r="C711" i="1"/>
  <c r="D710" i="1"/>
  <c r="G710" i="1" s="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G669"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C644" i="1"/>
  <c r="D643" i="1"/>
  <c r="H643" i="1" s="1"/>
  <c r="C643" i="1"/>
  <c r="H642" i="1"/>
  <c r="D642" i="1"/>
  <c r="G642" i="1" s="1"/>
  <c r="C642" i="1"/>
  <c r="D641" i="1"/>
  <c r="C641" i="1"/>
  <c r="H641" i="1" s="1"/>
  <c r="C637" i="1"/>
  <c r="H632" i="1"/>
  <c r="D632" i="1"/>
  <c r="G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H416" i="1"/>
  <c r="G416" i="1"/>
  <c r="D416" i="1"/>
  <c r="C416" i="1"/>
  <c r="C415" i="1"/>
  <c r="D413" i="1"/>
  <c r="C412" i="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C378" i="1"/>
  <c r="H377" i="1"/>
  <c r="G377" i="1"/>
  <c r="D377" i="1"/>
  <c r="C377" i="1"/>
  <c r="H376" i="1"/>
  <c r="G376" i="1"/>
  <c r="D376" i="1"/>
  <c r="C376" i="1"/>
  <c r="H375" i="1"/>
  <c r="G375" i="1"/>
  <c r="D375" i="1"/>
  <c r="C375" i="1"/>
  <c r="H374" i="1"/>
  <c r="G374" i="1"/>
  <c r="D374" i="1"/>
  <c r="C374" i="1"/>
  <c r="D373" i="1"/>
  <c r="H372" i="1"/>
  <c r="G372" i="1"/>
  <c r="D372" i="1"/>
  <c r="C372" i="1"/>
  <c r="H371" i="1"/>
  <c r="G371" i="1"/>
  <c r="D371" i="1"/>
  <c r="C371" i="1"/>
  <c r="H370" i="1"/>
  <c r="G370" i="1"/>
  <c r="D370" i="1"/>
  <c r="C370" i="1"/>
  <c r="H369" i="1"/>
  <c r="D369" i="1"/>
  <c r="G369" i="1" s="1"/>
  <c r="C369" i="1"/>
  <c r="H368" i="1"/>
  <c r="G368" i="1"/>
  <c r="D368" i="1"/>
  <c r="C368" i="1"/>
  <c r="H367" i="1"/>
  <c r="G367" i="1"/>
  <c r="D367" i="1"/>
  <c r="C367" i="1"/>
  <c r="H366" i="1"/>
  <c r="G366" i="1"/>
  <c r="D366" i="1"/>
  <c r="C366" i="1"/>
  <c r="D365" i="1"/>
  <c r="C365" i="1"/>
  <c r="H365" i="1" s="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D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G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H183" i="1"/>
  <c r="D183" i="1"/>
  <c r="G183" i="1" s="1"/>
  <c r="C183" i="1"/>
  <c r="D182" i="1"/>
  <c r="H182" i="1" s="1"/>
  <c r="C182" i="1"/>
  <c r="H181" i="1"/>
  <c r="D181" i="1"/>
  <c r="G181" i="1" s="1"/>
  <c r="C181" i="1"/>
  <c r="D180" i="1"/>
  <c r="H180" i="1" s="1"/>
  <c r="C180" i="1"/>
  <c r="H179" i="1"/>
  <c r="D179" i="1"/>
  <c r="C179" i="1"/>
  <c r="G179" i="1" s="1"/>
  <c r="H178" i="1"/>
  <c r="G178" i="1"/>
  <c r="D178" i="1"/>
  <c r="C178" i="1"/>
  <c r="H177" i="1"/>
  <c r="G177" i="1"/>
  <c r="D177" i="1"/>
  <c r="C177" i="1"/>
  <c r="H176" i="1"/>
  <c r="G176" i="1"/>
  <c r="D176" i="1"/>
  <c r="C176" i="1"/>
  <c r="D175" i="1"/>
  <c r="C175" i="1"/>
  <c r="H175" i="1" s="1"/>
  <c r="H174" i="1"/>
  <c r="D174" i="1"/>
  <c r="G174" i="1" s="1"/>
  <c r="C174" i="1"/>
  <c r="C173" i="1"/>
  <c r="H172" i="1"/>
  <c r="G172" i="1"/>
  <c r="D172" i="1"/>
  <c r="C172" i="1"/>
  <c r="H171" i="1"/>
  <c r="G171" i="1"/>
  <c r="D171" i="1"/>
  <c r="C171" i="1"/>
  <c r="H170" i="1"/>
  <c r="G170" i="1"/>
  <c r="D170" i="1"/>
  <c r="C170" i="1"/>
  <c r="H169" i="1"/>
  <c r="D169" i="1"/>
  <c r="G169" i="1" s="1"/>
  <c r="C169" i="1"/>
  <c r="H168" i="1"/>
  <c r="D168" i="1"/>
  <c r="G168" i="1" s="1"/>
  <c r="C168" i="1"/>
  <c r="H167" i="1"/>
  <c r="D167" i="1"/>
  <c r="G167" i="1" s="1"/>
  <c r="C167" i="1"/>
  <c r="H166" i="1"/>
  <c r="D166" i="1"/>
  <c r="G166" i="1" s="1"/>
  <c r="C166" i="1"/>
  <c r="D165" i="1"/>
  <c r="H164" i="1"/>
  <c r="D164" i="1"/>
  <c r="G164" i="1" s="1"/>
  <c r="C164" i="1"/>
  <c r="H163" i="1"/>
  <c r="D163" i="1"/>
  <c r="G163" i="1" s="1"/>
  <c r="C163" i="1"/>
  <c r="H162" i="1"/>
  <c r="G162" i="1"/>
  <c r="D162" i="1"/>
  <c r="C162" i="1"/>
  <c r="D161" i="1"/>
  <c r="H161" i="1" s="1"/>
  <c r="C161" i="1"/>
  <c r="D160" i="1"/>
  <c r="H160" i="1" s="1"/>
  <c r="C160" i="1"/>
  <c r="H158" i="1"/>
  <c r="G158" i="1"/>
  <c r="D158" i="1"/>
  <c r="C158" i="1"/>
  <c r="H157" i="1"/>
  <c r="D157" i="1"/>
  <c r="G157" i="1" s="1"/>
  <c r="C157" i="1"/>
  <c r="H156" i="1"/>
  <c r="G156" i="1"/>
  <c r="D156" i="1"/>
  <c r="C156" i="1"/>
  <c r="D155" i="1"/>
  <c r="D154" i="1"/>
  <c r="H154" i="1" s="1"/>
  <c r="C154" i="1"/>
  <c r="H153" i="1"/>
  <c r="G153" i="1"/>
  <c r="D153" i="1"/>
  <c r="C153" i="1"/>
  <c r="H152" i="1"/>
  <c r="G152" i="1"/>
  <c r="D152" i="1"/>
  <c r="C152" i="1"/>
  <c r="D151" i="1"/>
  <c r="H151" i="1" s="1"/>
  <c r="C151" i="1"/>
  <c r="H150" i="1"/>
  <c r="D150" i="1"/>
  <c r="G150" i="1" s="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H131" i="1" s="1"/>
  <c r="C131" i="1"/>
  <c r="C130" i="1"/>
  <c r="C129" i="1"/>
  <c r="H128" i="1"/>
  <c r="G128" i="1"/>
  <c r="D128" i="1"/>
  <c r="C128" i="1"/>
  <c r="H127" i="1"/>
  <c r="G127" i="1"/>
  <c r="D127" i="1"/>
  <c r="C127" i="1"/>
  <c r="H126" i="1"/>
  <c r="G126" i="1"/>
  <c r="D126" i="1"/>
  <c r="C126" i="1"/>
  <c r="H125" i="1"/>
  <c r="D125" i="1"/>
  <c r="G125" i="1" s="1"/>
  <c r="C125" i="1"/>
  <c r="C124" i="1"/>
  <c r="H123" i="1"/>
  <c r="D123" i="1"/>
  <c r="G123" i="1" s="1"/>
  <c r="C123" i="1"/>
  <c r="H122" i="1"/>
  <c r="D122" i="1"/>
  <c r="G122" i="1" s="1"/>
  <c r="C122" i="1"/>
  <c r="D121" i="1"/>
  <c r="G121" i="1" s="1"/>
  <c r="H119" i="1"/>
  <c r="G119" i="1"/>
  <c r="D119" i="1"/>
  <c r="C119" i="1"/>
  <c r="H118" i="1"/>
  <c r="G118" i="1"/>
  <c r="D118" i="1"/>
  <c r="C118" i="1"/>
  <c r="H117" i="1"/>
  <c r="G117" i="1"/>
  <c r="D117" i="1"/>
  <c r="C117" i="1"/>
  <c r="G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D73" i="1"/>
  <c r="H72" i="1"/>
  <c r="G72" i="1"/>
  <c r="D72" i="1"/>
  <c r="C72" i="1"/>
  <c r="H71" i="1"/>
  <c r="G71" i="1"/>
  <c r="D71" i="1"/>
  <c r="C71" i="1"/>
  <c r="G70" i="1"/>
  <c r="C70" i="1"/>
  <c r="H69" i="1"/>
  <c r="G69" i="1"/>
  <c r="D69" i="1"/>
  <c r="C69" i="1"/>
  <c r="H68" i="1"/>
  <c r="G68" i="1"/>
  <c r="D68" i="1"/>
  <c r="C68" i="1"/>
  <c r="H67" i="1"/>
  <c r="G67" i="1"/>
  <c r="D67" i="1"/>
  <c r="C67" i="1"/>
  <c r="H66" i="1"/>
  <c r="D66" i="1"/>
  <c r="G66" i="1" s="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D41" i="1"/>
  <c r="D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2" i="1" l="1"/>
  <c r="E300" i="9"/>
  <c r="B300" i="9" s="1"/>
  <c r="G641" i="1"/>
  <c r="D1216" i="1"/>
  <c r="H1216" i="1" s="1"/>
  <c r="G1151" i="1"/>
  <c r="G1000" i="1"/>
  <c r="D1453" i="1"/>
  <c r="D1454" i="1"/>
  <c r="E5" i="7"/>
  <c r="G1456" i="1"/>
  <c r="C1453" i="1"/>
  <c r="H1453" i="1" s="1"/>
  <c r="F215" i="9"/>
  <c r="B215" i="9" s="1"/>
  <c r="E293" i="9"/>
  <c r="B293" i="9" s="1"/>
  <c r="E32" i="9"/>
  <c r="B32" i="9" s="1"/>
  <c r="E286" i="9"/>
  <c r="B286" i="9" s="1"/>
  <c r="G289" i="1"/>
  <c r="D1223" i="1"/>
  <c r="H1223" i="1" s="1"/>
  <c r="E245" i="5"/>
  <c r="D1222" i="1" s="1"/>
  <c r="G288" i="1"/>
  <c r="E643" i="4"/>
  <c r="D637" i="1" s="1"/>
  <c r="H637" i="1" s="1"/>
  <c r="D1023" i="1"/>
  <c r="H1023" i="1" s="1"/>
  <c r="G1499" i="1"/>
  <c r="H1504" i="1"/>
  <c r="H1492" i="1"/>
  <c r="G1491" i="1"/>
  <c r="D6" i="8"/>
  <c r="D42" i="8" s="1"/>
  <c r="C1517" i="1" s="1"/>
  <c r="H1517" i="1" s="1"/>
  <c r="G1483" i="1"/>
  <c r="C1481" i="1"/>
  <c r="H1481" i="1" s="1"/>
  <c r="G1412" i="1"/>
  <c r="H1412" i="1"/>
  <c r="D1408" i="1"/>
  <c r="E141" i="6"/>
  <c r="F118" i="6"/>
  <c r="G1455" i="1"/>
  <c r="C1454" i="1"/>
  <c r="G1454" i="1" s="1"/>
  <c r="D5" i="7"/>
  <c r="C1436" i="1" s="1"/>
  <c r="G1278" i="1"/>
  <c r="G1240" i="1"/>
  <c r="H1056" i="1"/>
  <c r="G1056" i="1"/>
  <c r="G1064" i="1"/>
  <c r="H1047" i="1"/>
  <c r="G1047" i="1"/>
  <c r="F70" i="5"/>
  <c r="G1030" i="1"/>
  <c r="G1032" i="1"/>
  <c r="G1223" i="1"/>
  <c r="G1224" i="1"/>
  <c r="F245" i="5"/>
  <c r="G1232" i="1"/>
  <c r="H1222" i="1"/>
  <c r="G1222" i="1"/>
  <c r="E237" i="5"/>
  <c r="I23" i="3" s="1"/>
  <c r="G1216" i="1"/>
  <c r="G1217" i="1"/>
  <c r="E292" i="9"/>
  <c r="B292" i="9" s="1"/>
  <c r="F180" i="5"/>
  <c r="G1156" i="1"/>
  <c r="G1154" i="1"/>
  <c r="G1155" i="1"/>
  <c r="G1023" i="1"/>
  <c r="G1028" i="1"/>
  <c r="G1018" i="1"/>
  <c r="G1013" i="1"/>
  <c r="G996" i="1"/>
  <c r="H997" i="1"/>
  <c r="F19" i="5"/>
  <c r="G991" i="1"/>
  <c r="H991" i="1"/>
  <c r="H710" i="1"/>
  <c r="G711" i="1"/>
  <c r="G705" i="1"/>
  <c r="G668" i="1"/>
  <c r="E287" i="9"/>
  <c r="B287" i="9" s="1"/>
  <c r="E27" i="9"/>
  <c r="B27" i="9" s="1"/>
  <c r="E33" i="9"/>
  <c r="B33" i="9" s="1"/>
  <c r="E295" i="9"/>
  <c r="B295" i="9" s="1"/>
  <c r="E297" i="9"/>
  <c r="B297" i="9" s="1"/>
  <c r="F369" i="4"/>
  <c r="G365" i="1"/>
  <c r="F219" i="9"/>
  <c r="B219" i="9" s="1"/>
  <c r="F177" i="4"/>
  <c r="G175" i="1"/>
  <c r="H644" i="1"/>
  <c r="G644" i="1"/>
  <c r="G643" i="1"/>
  <c r="H645" i="1"/>
  <c r="G645" i="1"/>
  <c r="F652" i="4"/>
  <c r="G406" i="1"/>
  <c r="G405" i="1"/>
  <c r="D411" i="1"/>
  <c r="H411" i="1" s="1"/>
  <c r="G412" i="1"/>
  <c r="F416" i="4"/>
  <c r="E273" i="9"/>
  <c r="B273" i="9" s="1"/>
  <c r="G131" i="1"/>
  <c r="G124" i="1"/>
  <c r="H124" i="1"/>
  <c r="E124" i="4"/>
  <c r="D120" i="1" s="1"/>
  <c r="H121" i="1"/>
  <c r="F112" i="4"/>
  <c r="F217" i="9"/>
  <c r="B217" i="9" s="1"/>
  <c r="F83" i="4"/>
  <c r="D79" i="1"/>
  <c r="E50" i="4"/>
  <c r="D46" i="1" s="1"/>
  <c r="F68" i="4"/>
  <c r="E363" i="4"/>
  <c r="D364" i="1"/>
  <c r="D260" i="1"/>
  <c r="G206" i="1"/>
  <c r="G207" i="1"/>
  <c r="E47" i="9"/>
  <c r="G182" i="1"/>
  <c r="G180" i="1"/>
  <c r="D173" i="1"/>
  <c r="G173" i="1" s="1"/>
  <c r="F220" i="9"/>
  <c r="B220" i="9" s="1"/>
  <c r="E43" i="9"/>
  <c r="B43" i="9" s="1"/>
  <c r="H165" i="1"/>
  <c r="G160" i="1"/>
  <c r="G161" i="1"/>
  <c r="E163" i="4"/>
  <c r="D159" i="1" s="1"/>
  <c r="G154" i="1"/>
  <c r="G151" i="1"/>
  <c r="F159" i="4"/>
  <c r="E152" i="4"/>
  <c r="D148" i="1" s="1"/>
  <c r="E350" i="4"/>
  <c r="E407" i="4" s="1"/>
  <c r="D402" i="1" s="1"/>
  <c r="D358" i="1"/>
  <c r="I1447" i="1"/>
  <c r="G232" i="1"/>
  <c r="G415" i="1"/>
  <c r="G441" i="1"/>
  <c r="H1007" i="1"/>
  <c r="G1007" i="1"/>
  <c r="G36" i="1"/>
  <c r="G165" i="1"/>
  <c r="G611" i="1"/>
  <c r="G620" i="1"/>
  <c r="H1537" i="1"/>
  <c r="G1537" i="1"/>
  <c r="F197" i="4"/>
  <c r="D196" i="4"/>
  <c r="D7" i="5"/>
  <c r="F259" i="5"/>
  <c r="D258" i="5"/>
  <c r="J1441" i="1"/>
  <c r="I1460" i="1"/>
  <c r="H1464" i="1"/>
  <c r="G1464" i="1"/>
  <c r="I1464" i="1" s="1"/>
  <c r="G1490" i="1"/>
  <c r="G1502" i="1"/>
  <c r="G1522" i="1"/>
  <c r="F45" i="4"/>
  <c r="D44" i="4"/>
  <c r="F352" i="4"/>
  <c r="D351" i="4"/>
  <c r="J1449" i="1"/>
  <c r="H1541" i="1"/>
  <c r="G1541" i="1"/>
  <c r="H1549" i="1"/>
  <c r="G1549" i="1"/>
  <c r="D311" i="4"/>
  <c r="F326" i="4"/>
  <c r="F6" i="6"/>
  <c r="D5" i="6"/>
  <c r="H1462" i="1"/>
  <c r="G1462" i="1"/>
  <c r="I1462" i="1" s="1"/>
  <c r="H1466" i="1"/>
  <c r="G1466" i="1"/>
  <c r="I1466" i="1" s="1"/>
  <c r="H1468" i="1"/>
  <c r="G1468" i="1"/>
  <c r="I1468" i="1" s="1"/>
  <c r="H1472" i="1"/>
  <c r="G1472" i="1"/>
  <c r="I1472" i="1" s="1"/>
  <c r="H1479" i="1"/>
  <c r="G1479" i="1"/>
  <c r="I1479" i="1" s="1"/>
  <c r="G1482" i="1"/>
  <c r="G1486" i="1"/>
  <c r="G1494" i="1"/>
  <c r="G1506" i="1"/>
  <c r="G1514" i="1"/>
  <c r="G1518" i="1"/>
  <c r="H1569" i="1"/>
  <c r="G1569" i="1"/>
  <c r="G1578" i="1"/>
  <c r="D82" i="4"/>
  <c r="F91" i="4"/>
  <c r="F153" i="4"/>
  <c r="D152" i="4"/>
  <c r="D363" i="4"/>
  <c r="F378" i="4"/>
  <c r="C25" i="1"/>
  <c r="C41" i="1"/>
  <c r="C73" i="1"/>
  <c r="C87" i="1"/>
  <c r="C149" i="1"/>
  <c r="C155" i="1"/>
  <c r="C193" i="1"/>
  <c r="C211" i="1"/>
  <c r="C220" i="1"/>
  <c r="C259" i="1"/>
  <c r="C269" i="1"/>
  <c r="C321" i="1"/>
  <c r="C347" i="1"/>
  <c r="C373" i="1"/>
  <c r="C413" i="1"/>
  <c r="C574" i="1"/>
  <c r="C990" i="1"/>
  <c r="C1236" i="1"/>
  <c r="C1300" i="1"/>
  <c r="G1424" i="1"/>
  <c r="H1426" i="1"/>
  <c r="G1428" i="1"/>
  <c r="H1430" i="1"/>
  <c r="G1432" i="1"/>
  <c r="H1434" i="1"/>
  <c r="H1438" i="1"/>
  <c r="G1440" i="1"/>
  <c r="I1440" i="1" s="1"/>
  <c r="G1444" i="1"/>
  <c r="I1444" i="1" s="1"/>
  <c r="H1447" i="1"/>
  <c r="J1447" i="1"/>
  <c r="H1448" i="1"/>
  <c r="I1448" i="1" s="1"/>
  <c r="G1449" i="1"/>
  <c r="I1449" i="1" s="1"/>
  <c r="H1451" i="1"/>
  <c r="I1451" i="1" s="1"/>
  <c r="J1451" i="1"/>
  <c r="H1452" i="1"/>
  <c r="I1452" i="1" s="1"/>
  <c r="G1453" i="1"/>
  <c r="H1455" i="1"/>
  <c r="I1455" i="1" s="1"/>
  <c r="J1455" i="1"/>
  <c r="H1456" i="1"/>
  <c r="I1456" i="1" s="1"/>
  <c r="G1457" i="1"/>
  <c r="I1457" i="1" s="1"/>
  <c r="H1459" i="1"/>
  <c r="I1459" i="1" s="1"/>
  <c r="J1459" i="1"/>
  <c r="H1460" i="1"/>
  <c r="G1534" i="1"/>
  <c r="G1538" i="1"/>
  <c r="G1542" i="1"/>
  <c r="G1546" i="1"/>
  <c r="G1550" i="1"/>
  <c r="H1557" i="1"/>
  <c r="G1557" i="1"/>
  <c r="G1566" i="1"/>
  <c r="H1573" i="1"/>
  <c r="G1573" i="1"/>
  <c r="E7" i="4"/>
  <c r="D50" i="4"/>
  <c r="F65" i="4"/>
  <c r="E106" i="4"/>
  <c r="D102" i="1" s="1"/>
  <c r="E420" i="4"/>
  <c r="J1457" i="1"/>
  <c r="H1533" i="1"/>
  <c r="G1533" i="1"/>
  <c r="H1545" i="1"/>
  <c r="G1545" i="1"/>
  <c r="H1565" i="1"/>
  <c r="G1565" i="1"/>
  <c r="F626" i="4"/>
  <c r="D625" i="4"/>
  <c r="H1474" i="1"/>
  <c r="G1474" i="1"/>
  <c r="I1474" i="1" s="1"/>
  <c r="H1477" i="1"/>
  <c r="G1477" i="1"/>
  <c r="I1477" i="1" s="1"/>
  <c r="G1498" i="1"/>
  <c r="G1510" i="1"/>
  <c r="G1526" i="1"/>
  <c r="G1530" i="1"/>
  <c r="H1553" i="1"/>
  <c r="G1553" i="1"/>
  <c r="G1562" i="1"/>
  <c r="F125" i="4"/>
  <c r="D124" i="4"/>
  <c r="F134" i="4"/>
  <c r="E133" i="4"/>
  <c r="D129" i="1" s="1"/>
  <c r="F169" i="4"/>
  <c r="D163" i="4"/>
  <c r="D130" i="1"/>
  <c r="D184" i="1"/>
  <c r="D293" i="1"/>
  <c r="D306" i="1"/>
  <c r="D378" i="1"/>
  <c r="D421" i="1"/>
  <c r="H1425" i="1"/>
  <c r="G1427" i="1"/>
  <c r="H1429" i="1"/>
  <c r="G1431" i="1"/>
  <c r="H1433" i="1"/>
  <c r="H1437" i="1"/>
  <c r="G1439" i="1"/>
  <c r="I1439" i="1" s="1"/>
  <c r="J1439" i="1"/>
  <c r="H1441" i="1"/>
  <c r="I1441" i="1" s="1"/>
  <c r="G1443" i="1"/>
  <c r="I1443" i="1" s="1"/>
  <c r="J1443" i="1"/>
  <c r="H1445" i="1"/>
  <c r="G1446" i="1"/>
  <c r="I1446" i="1" s="1"/>
  <c r="G1450" i="1"/>
  <c r="I1450" i="1" s="1"/>
  <c r="G1458" i="1"/>
  <c r="I1458" i="1" s="1"/>
  <c r="H1461" i="1"/>
  <c r="G1461" i="1"/>
  <c r="I1463" i="1"/>
  <c r="I1465" i="1"/>
  <c r="I1467" i="1"/>
  <c r="I1471" i="1"/>
  <c r="I1473" i="1"/>
  <c r="I1476" i="1"/>
  <c r="I1478" i="1"/>
  <c r="H1485" i="1"/>
  <c r="G1485" i="1"/>
  <c r="H1489" i="1"/>
  <c r="G1489" i="1"/>
  <c r="H1493" i="1"/>
  <c r="G1493" i="1"/>
  <c r="H1497" i="1"/>
  <c r="G1497" i="1"/>
  <c r="H1501" i="1"/>
  <c r="G1501" i="1"/>
  <c r="H1505" i="1"/>
  <c r="G1505" i="1"/>
  <c r="H1509" i="1"/>
  <c r="G1509" i="1"/>
  <c r="H1513" i="1"/>
  <c r="G1513" i="1"/>
  <c r="H1521" i="1"/>
  <c r="G1521" i="1"/>
  <c r="H1525" i="1"/>
  <c r="G1525" i="1"/>
  <c r="H1529" i="1"/>
  <c r="G1529" i="1"/>
  <c r="G1554" i="1"/>
  <c r="H1561" i="1"/>
  <c r="G1561" i="1"/>
  <c r="G1570" i="1"/>
  <c r="H1577" i="1"/>
  <c r="G1577" i="1"/>
  <c r="F188" i="4"/>
  <c r="F300" i="4"/>
  <c r="D299" i="4"/>
  <c r="F383" i="4"/>
  <c r="F472" i="4"/>
  <c r="D420" i="4"/>
  <c r="F90" i="6"/>
  <c r="D89" i="6"/>
  <c r="D644" i="4"/>
  <c r="D593" i="4"/>
  <c r="F612" i="4"/>
  <c r="F13" i="5"/>
  <c r="F69" i="5"/>
  <c r="F78" i="5"/>
  <c r="D134" i="5"/>
  <c r="F239" i="5"/>
  <c r="D238" i="5"/>
  <c r="D7" i="4"/>
  <c r="D139" i="4"/>
  <c r="E644" i="4"/>
  <c r="D638" i="1" s="1"/>
  <c r="F568" i="4"/>
  <c r="D567" i="4"/>
  <c r="E12" i="5"/>
  <c r="F12" i="5" s="1"/>
  <c r="F35" i="5"/>
  <c r="F114" i="6"/>
  <c r="G194" i="9"/>
  <c r="E194" i="9" s="1"/>
  <c r="B194" i="9" s="1"/>
  <c r="D106" i="4"/>
  <c r="F516" i="4"/>
  <c r="D515" i="4"/>
  <c r="E528" i="4"/>
  <c r="G289" i="9"/>
  <c r="E289" i="9" s="1"/>
  <c r="B289" i="9" s="1"/>
  <c r="F88" i="5"/>
  <c r="D87" i="5"/>
  <c r="H290" i="9"/>
  <c r="E146" i="5"/>
  <c r="D1124" i="1" s="1"/>
  <c r="G307" i="9"/>
  <c r="F177" i="5"/>
  <c r="H307" i="9"/>
  <c r="E176" i="5"/>
  <c r="F191" i="5"/>
  <c r="D190" i="5"/>
  <c r="D35" i="6"/>
  <c r="F54" i="6"/>
  <c r="E25" i="9"/>
  <c r="B25" i="9" s="1"/>
  <c r="F603" i="4"/>
  <c r="F149" i="5"/>
  <c r="F206" i="5"/>
  <c r="B275" i="9"/>
  <c r="B47" i="9"/>
  <c r="B55" i="9"/>
  <c r="B63" i="9"/>
  <c r="B71" i="9"/>
  <c r="B79" i="9"/>
  <c r="B87" i="9"/>
  <c r="B95" i="9"/>
  <c r="B103" i="9"/>
  <c r="B111" i="9"/>
  <c r="B119" i="9"/>
  <c r="B127" i="9"/>
  <c r="B135" i="9"/>
  <c r="B147" i="9"/>
  <c r="B155" i="9"/>
  <c r="G172" i="9"/>
  <c r="E172" i="9" s="1"/>
  <c r="B172" i="9" s="1"/>
  <c r="G180" i="9"/>
  <c r="E180" i="9" s="1"/>
  <c r="B180" i="9" s="1"/>
  <c r="G192" i="9"/>
  <c r="E192" i="9" s="1"/>
  <c r="G198" i="9"/>
  <c r="E198" i="9" s="1"/>
  <c r="B198" i="9" s="1"/>
  <c r="E87" i="5"/>
  <c r="D1065" i="1" s="1"/>
  <c r="D146" i="5"/>
  <c r="E143" i="9"/>
  <c r="B143" i="9" s="1"/>
  <c r="E290" i="9"/>
  <c r="B290" i="9" s="1"/>
  <c r="E310" i="9"/>
  <c r="B310" i="9" s="1"/>
  <c r="G166" i="9"/>
  <c r="H165" i="9"/>
  <c r="M213" i="9"/>
  <c r="G211" i="9"/>
  <c r="E211" i="9" s="1"/>
  <c r="B211" i="9" s="1"/>
  <c r="G207" i="9"/>
  <c r="E207" i="9" s="1"/>
  <c r="B207" i="9" s="1"/>
  <c r="G203" i="9"/>
  <c r="E203" i="9" s="1"/>
  <c r="B203" i="9" s="1"/>
  <c r="G199" i="9"/>
  <c r="E199" i="9" s="1"/>
  <c r="B199" i="9" s="1"/>
  <c r="G195" i="9"/>
  <c r="E195" i="9" s="1"/>
  <c r="B195" i="9" s="1"/>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279" i="9"/>
  <c r="E279" i="9" s="1"/>
  <c r="B279" i="9" s="1"/>
  <c r="G209" i="9"/>
  <c r="E209" i="9" s="1"/>
  <c r="B209" i="9" s="1"/>
  <c r="G205" i="9"/>
  <c r="E205" i="9" s="1"/>
  <c r="B205" i="9" s="1"/>
  <c r="G206" i="9"/>
  <c r="E206" i="9" s="1"/>
  <c r="B206" i="9" s="1"/>
  <c r="G177" i="9"/>
  <c r="E177" i="9" s="1"/>
  <c r="B177" i="9" s="1"/>
  <c r="G173" i="9"/>
  <c r="E173" i="9" s="1"/>
  <c r="B173" i="9" s="1"/>
  <c r="G169" i="9"/>
  <c r="E169" i="9" s="1"/>
  <c r="B169" i="9" s="1"/>
  <c r="G168" i="9"/>
  <c r="E168" i="9" s="1"/>
  <c r="B168" i="9" s="1"/>
  <c r="G167" i="9"/>
  <c r="E167" i="9" s="1"/>
  <c r="B167" i="9" s="1"/>
  <c r="H166" i="9"/>
  <c r="G165" i="9"/>
  <c r="E165" i="9" s="1"/>
  <c r="B165" i="9" s="1"/>
  <c r="G161" i="9"/>
  <c r="E161" i="9" s="1"/>
  <c r="B161" i="9" s="1"/>
  <c r="G280" i="9"/>
  <c r="E280" i="9" s="1"/>
  <c r="B280" i="9" s="1"/>
  <c r="G201" i="9"/>
  <c r="E201" i="9" s="1"/>
  <c r="B201" i="9" s="1"/>
  <c r="G197" i="9"/>
  <c r="E197" i="9" s="1"/>
  <c r="B197" i="9" s="1"/>
  <c r="G193" i="9"/>
  <c r="E193" i="9" s="1"/>
  <c r="B193" i="9" s="1"/>
  <c r="G178" i="9"/>
  <c r="E178" i="9" s="1"/>
  <c r="B178" i="9" s="1"/>
  <c r="G174" i="9"/>
  <c r="E174" i="9" s="1"/>
  <c r="B174" i="9" s="1"/>
  <c r="G170" i="9"/>
  <c r="E170" i="9" s="1"/>
  <c r="B170" i="9" s="1"/>
  <c r="G162" i="9"/>
  <c r="E162" i="9" s="1"/>
  <c r="B162" i="9" s="1"/>
  <c r="G210" i="9"/>
  <c r="E210" i="9" s="1"/>
  <c r="B210" i="9" s="1"/>
  <c r="G179" i="9"/>
  <c r="E179" i="9" s="1"/>
  <c r="B179" i="9" s="1"/>
  <c r="G175" i="9"/>
  <c r="E175" i="9" s="1"/>
  <c r="B175" i="9" s="1"/>
  <c r="G171" i="9"/>
  <c r="E171" i="9" s="1"/>
  <c r="B171" i="9" s="1"/>
  <c r="G163" i="9"/>
  <c r="E163" i="9" s="1"/>
  <c r="B163" i="9" s="1"/>
  <c r="I10" i="9"/>
  <c r="E34" i="9"/>
  <c r="B34" i="9" s="1"/>
  <c r="E38" i="9"/>
  <c r="B38" i="9" s="1"/>
  <c r="E42" i="9"/>
  <c r="B42" i="9" s="1"/>
  <c r="B51" i="9"/>
  <c r="B59" i="9"/>
  <c r="B67" i="9"/>
  <c r="B75" i="9"/>
  <c r="B83" i="9"/>
  <c r="B91" i="9"/>
  <c r="B99" i="9"/>
  <c r="B107" i="9"/>
  <c r="B115" i="9"/>
  <c r="B123" i="9"/>
  <c r="B131" i="9"/>
  <c r="B139" i="9"/>
  <c r="G164" i="9"/>
  <c r="E164" i="9" s="1"/>
  <c r="B164" i="9" s="1"/>
  <c r="G176" i="9"/>
  <c r="E176" i="9" s="1"/>
  <c r="B176" i="9" s="1"/>
  <c r="F277" i="9"/>
  <c r="E294" i="9"/>
  <c r="B294" i="9" s="1"/>
  <c r="E298" i="9"/>
  <c r="B298" i="9" s="1"/>
  <c r="B218" i="9"/>
  <c r="B226" i="9"/>
  <c r="B234" i="9"/>
  <c r="B242" i="9"/>
  <c r="B250" i="9"/>
  <c r="B258" i="9"/>
  <c r="B266" i="9"/>
  <c r="B304" i="9"/>
  <c r="F216" i="9"/>
  <c r="B216" i="9" s="1"/>
  <c r="F224" i="9"/>
  <c r="B224" i="9" s="1"/>
  <c r="F232" i="9"/>
  <c r="B232" i="9" s="1"/>
  <c r="F240" i="9"/>
  <c r="B240" i="9" s="1"/>
  <c r="F248" i="9"/>
  <c r="B248" i="9" s="1"/>
  <c r="F256" i="9"/>
  <c r="B256" i="9" s="1"/>
  <c r="F264" i="9"/>
  <c r="B264" i="9" s="1"/>
  <c r="E281" i="9"/>
  <c r="B281" i="9" s="1"/>
  <c r="B288" i="9"/>
  <c r="I29" i="3" l="1"/>
  <c r="D1436" i="1"/>
  <c r="G1436" i="1" s="1"/>
  <c r="H1436" i="1"/>
  <c r="H1454" i="1"/>
  <c r="H29" i="3"/>
  <c r="G315" i="9"/>
  <c r="E315" i="9" s="1"/>
  <c r="E314" i="9" s="1"/>
  <c r="I10" i="3" s="1"/>
  <c r="F643" i="4"/>
  <c r="G637" i="1"/>
  <c r="G411" i="1"/>
  <c r="I34" i="3"/>
  <c r="G313" i="9"/>
  <c r="E313" i="9" s="1"/>
  <c r="B313" i="9" s="1"/>
  <c r="H19" i="9"/>
  <c r="E19" i="9" s="1"/>
  <c r="B19" i="9" s="1"/>
  <c r="G312" i="9"/>
  <c r="E312" i="9" s="1"/>
  <c r="B312" i="9" s="1"/>
  <c r="K1450" i="9"/>
  <c r="G1481" i="1"/>
  <c r="G1517" i="1"/>
  <c r="H11" i="3"/>
  <c r="N3" i="9" s="1"/>
  <c r="I28" i="3"/>
  <c r="D1435" i="1"/>
  <c r="G1408" i="1"/>
  <c r="H1408" i="1"/>
  <c r="D1214" i="1"/>
  <c r="E307" i="9"/>
  <c r="B307" i="9" s="1"/>
  <c r="G79" i="1"/>
  <c r="H79" i="1"/>
  <c r="H364" i="1"/>
  <c r="G364" i="1"/>
  <c r="G260" i="1"/>
  <c r="H260" i="1"/>
  <c r="H173" i="1"/>
  <c r="E151" i="4"/>
  <c r="D147" i="1" s="1"/>
  <c r="F146" i="5"/>
  <c r="C1124" i="1"/>
  <c r="F238" i="5"/>
  <c r="D237" i="5"/>
  <c r="C1215" i="1"/>
  <c r="H421" i="1"/>
  <c r="G421" i="1"/>
  <c r="F625" i="4"/>
  <c r="C619" i="1"/>
  <c r="H25" i="1"/>
  <c r="G25" i="1"/>
  <c r="F35" i="6"/>
  <c r="H25" i="3"/>
  <c r="C1329" i="1"/>
  <c r="F106" i="4"/>
  <c r="C102" i="1"/>
  <c r="E68" i="5"/>
  <c r="D6" i="4"/>
  <c r="C3" i="1"/>
  <c r="F7" i="4"/>
  <c r="H378" i="1"/>
  <c r="G378" i="1"/>
  <c r="H130" i="1"/>
  <c r="G130" i="1"/>
  <c r="H129" i="1"/>
  <c r="G129" i="1"/>
  <c r="E635" i="4"/>
  <c r="D629" i="1" s="1"/>
  <c r="D414" i="1"/>
  <c r="F50" i="4"/>
  <c r="C46" i="1"/>
  <c r="H574" i="1"/>
  <c r="G574" i="1"/>
  <c r="H321" i="1"/>
  <c r="G321" i="1"/>
  <c r="H211" i="1"/>
  <c r="G211" i="1"/>
  <c r="H87" i="1"/>
  <c r="G87" i="1"/>
  <c r="F311" i="4"/>
  <c r="C306" i="1"/>
  <c r="F44" i="4"/>
  <c r="C40" i="1"/>
  <c r="H20" i="3"/>
  <c r="C985" i="1"/>
  <c r="F567" i="4"/>
  <c r="D528" i="4"/>
  <c r="D635" i="4" s="1"/>
  <c r="C561" i="1"/>
  <c r="F420" i="4"/>
  <c r="C414" i="1"/>
  <c r="H347" i="1"/>
  <c r="G347" i="1"/>
  <c r="H149" i="1"/>
  <c r="G149" i="1"/>
  <c r="F213" i="9"/>
  <c r="B213" i="9" s="1"/>
  <c r="E166" i="9"/>
  <c r="B166" i="9" s="1"/>
  <c r="G309" i="9"/>
  <c r="E309" i="9" s="1"/>
  <c r="B309" i="9" s="1"/>
  <c r="F190" i="5"/>
  <c r="C1167" i="1"/>
  <c r="D176" i="5"/>
  <c r="E636" i="4"/>
  <c r="D630" i="1" s="1"/>
  <c r="D522" i="1"/>
  <c r="F134" i="5"/>
  <c r="C1112" i="1"/>
  <c r="F89" i="6"/>
  <c r="C1383" i="1"/>
  <c r="F133" i="4"/>
  <c r="E6" i="4"/>
  <c r="D3" i="1"/>
  <c r="H1300" i="1"/>
  <c r="G1300" i="1"/>
  <c r="H413" i="1"/>
  <c r="G413" i="1"/>
  <c r="H269" i="1"/>
  <c r="G269" i="1"/>
  <c r="H193" i="1"/>
  <c r="G193" i="1"/>
  <c r="H73" i="1"/>
  <c r="G73" i="1"/>
  <c r="F363" i="4"/>
  <c r="C358" i="1"/>
  <c r="F82" i="4"/>
  <c r="C78" i="1"/>
  <c r="G317" i="9"/>
  <c r="E317" i="9" s="1"/>
  <c r="D141" i="6"/>
  <c r="F5" i="6"/>
  <c r="H24" i="3"/>
  <c r="C1299" i="1"/>
  <c r="F258" i="5"/>
  <c r="C1235" i="1"/>
  <c r="F196" i="4"/>
  <c r="C192" i="1"/>
  <c r="E408" i="4"/>
  <c r="D403" i="1" s="1"/>
  <c r="D345" i="1"/>
  <c r="E175" i="5"/>
  <c r="D1152" i="1" s="1"/>
  <c r="I22" i="3"/>
  <c r="D1153" i="1"/>
  <c r="F139" i="4"/>
  <c r="C135" i="1"/>
  <c r="F644" i="4"/>
  <c r="C638" i="1"/>
  <c r="H184" i="1"/>
  <c r="G184" i="1"/>
  <c r="H220" i="1"/>
  <c r="G220" i="1"/>
  <c r="B192" i="9"/>
  <c r="F87" i="5"/>
  <c r="D68" i="5"/>
  <c r="D6" i="5" s="1"/>
  <c r="C1065" i="1"/>
  <c r="F515" i="4"/>
  <c r="C509" i="1"/>
  <c r="E7" i="5"/>
  <c r="F7" i="5" s="1"/>
  <c r="D990" i="1"/>
  <c r="H990" i="1" s="1"/>
  <c r="F593" i="4"/>
  <c r="C587" i="1"/>
  <c r="F299" i="4"/>
  <c r="D298" i="4"/>
  <c r="C294" i="1"/>
  <c r="C159" i="1"/>
  <c r="F163" i="4"/>
  <c r="F124" i="4"/>
  <c r="C120" i="1"/>
  <c r="G1236" i="1"/>
  <c r="H1236" i="1"/>
  <c r="H373" i="1"/>
  <c r="G373" i="1"/>
  <c r="H259" i="1"/>
  <c r="G259" i="1"/>
  <c r="H155" i="1"/>
  <c r="G155" i="1"/>
  <c r="H41" i="1"/>
  <c r="G41" i="1"/>
  <c r="G21" i="9"/>
  <c r="F152" i="4"/>
  <c r="H21" i="9"/>
  <c r="D151" i="4"/>
  <c r="C148" i="1"/>
  <c r="F351" i="4"/>
  <c r="D350" i="4"/>
  <c r="C346" i="1"/>
  <c r="B315" i="9" l="1"/>
  <c r="E311" i="9"/>
  <c r="I11" i="3"/>
  <c r="G990" i="1"/>
  <c r="E21" i="9"/>
  <c r="E289" i="4"/>
  <c r="I17" i="3"/>
  <c r="F635" i="4"/>
  <c r="C629" i="1"/>
  <c r="C984" i="1"/>
  <c r="H148" i="1"/>
  <c r="G148" i="1"/>
  <c r="E316" i="9"/>
  <c r="B317" i="9"/>
  <c r="E412" i="4"/>
  <c r="I16" i="3"/>
  <c r="D2" i="1"/>
  <c r="E290" i="4"/>
  <c r="D286" i="1" s="1"/>
  <c r="I21" i="3"/>
  <c r="D1046" i="1"/>
  <c r="H346" i="1"/>
  <c r="G346" i="1"/>
  <c r="H17" i="3"/>
  <c r="C147" i="1"/>
  <c r="D289" i="4"/>
  <c r="F151" i="4"/>
  <c r="H135" i="1"/>
  <c r="G135" i="1"/>
  <c r="H78" i="1"/>
  <c r="G78" i="1"/>
  <c r="G1383" i="1"/>
  <c r="H1383" i="1"/>
  <c r="H40" i="1"/>
  <c r="G40" i="1"/>
  <c r="H46" i="1"/>
  <c r="G46" i="1"/>
  <c r="H102" i="1"/>
  <c r="G102" i="1"/>
  <c r="G1124" i="1"/>
  <c r="H1124" i="1"/>
  <c r="B21" i="9"/>
  <c r="D407" i="4"/>
  <c r="C293" i="1"/>
  <c r="F298" i="4"/>
  <c r="H509" i="1"/>
  <c r="G509" i="1"/>
  <c r="H192" i="1"/>
  <c r="G192" i="1"/>
  <c r="H1299" i="1"/>
  <c r="G1299" i="1"/>
  <c r="H1167" i="1"/>
  <c r="G1167" i="1"/>
  <c r="D408" i="4"/>
  <c r="F350" i="4"/>
  <c r="C345" i="1"/>
  <c r="H159" i="1"/>
  <c r="G159" i="1"/>
  <c r="H587" i="1"/>
  <c r="G587" i="1"/>
  <c r="G1065" i="1"/>
  <c r="H1065" i="1"/>
  <c r="G1235" i="1"/>
  <c r="H1235" i="1"/>
  <c r="E291" i="4"/>
  <c r="D287" i="1" s="1"/>
  <c r="E413" i="4"/>
  <c r="D285" i="1"/>
  <c r="H561" i="1"/>
  <c r="G561" i="1"/>
  <c r="H3" i="1"/>
  <c r="G3" i="1"/>
  <c r="H619" i="1"/>
  <c r="G619" i="1"/>
  <c r="G1215" i="1"/>
  <c r="H1215" i="1"/>
  <c r="H120" i="1"/>
  <c r="G120" i="1"/>
  <c r="H294" i="1"/>
  <c r="G294" i="1"/>
  <c r="E6" i="5"/>
  <c r="I20" i="3"/>
  <c r="D985" i="1"/>
  <c r="H985" i="1" s="1"/>
  <c r="F68" i="5"/>
  <c r="H21" i="3"/>
  <c r="C1046" i="1"/>
  <c r="H638" i="1"/>
  <c r="G638" i="1"/>
  <c r="F141" i="6"/>
  <c r="H28" i="3"/>
  <c r="C1435" i="1"/>
  <c r="H9" i="3" s="1"/>
  <c r="H358" i="1"/>
  <c r="G358" i="1"/>
  <c r="G1112" i="1"/>
  <c r="H1112" i="1"/>
  <c r="F176" i="5"/>
  <c r="D175" i="5"/>
  <c r="G278" i="9" s="1"/>
  <c r="H22" i="3"/>
  <c r="C1153" i="1"/>
  <c r="H414" i="1"/>
  <c r="G414" i="1"/>
  <c r="D636" i="4"/>
  <c r="F528" i="4"/>
  <c r="C522" i="1"/>
  <c r="H306" i="1"/>
  <c r="G306" i="1"/>
  <c r="D290" i="4"/>
  <c r="D412" i="4"/>
  <c r="F6" i="4"/>
  <c r="H16" i="3"/>
  <c r="C2" i="1"/>
  <c r="G1329" i="1"/>
  <c r="H1329" i="1"/>
  <c r="F237" i="5"/>
  <c r="H23" i="3"/>
  <c r="C1214" i="1"/>
  <c r="K3" i="9" l="1"/>
  <c r="I9" i="3"/>
  <c r="F636" i="4"/>
  <c r="C630" i="1"/>
  <c r="H1046" i="1"/>
  <c r="G1046" i="1"/>
  <c r="G985" i="1"/>
  <c r="H293" i="1"/>
  <c r="G293" i="1"/>
  <c r="H147" i="1"/>
  <c r="G147" i="1"/>
  <c r="H1214" i="1"/>
  <c r="G1214" i="1"/>
  <c r="F175" i="5"/>
  <c r="C1152" i="1"/>
  <c r="H278" i="9"/>
  <c r="E278" i="9" s="1"/>
  <c r="D984" i="1"/>
  <c r="H8" i="3" s="1"/>
  <c r="E640" i="4"/>
  <c r="D408" i="1"/>
  <c r="E415" i="4"/>
  <c r="D410" i="1" s="1"/>
  <c r="F408" i="4"/>
  <c r="C403" i="1"/>
  <c r="F407" i="4"/>
  <c r="C402" i="1"/>
  <c r="E639" i="4"/>
  <c r="E414" i="4"/>
  <c r="D409" i="1" s="1"/>
  <c r="D407" i="1"/>
  <c r="G284" i="9"/>
  <c r="E284" i="9" s="1"/>
  <c r="B284" i="9" s="1"/>
  <c r="D639" i="4"/>
  <c r="F412" i="4"/>
  <c r="C407" i="1"/>
  <c r="H2" i="1"/>
  <c r="G2" i="1"/>
  <c r="F290" i="4"/>
  <c r="C286" i="1"/>
  <c r="H522" i="1"/>
  <c r="G522" i="1"/>
  <c r="H629" i="1"/>
  <c r="G629" i="1"/>
  <c r="H1153" i="1"/>
  <c r="G1153" i="1"/>
  <c r="G1435" i="1"/>
  <c r="H1435" i="1"/>
  <c r="H345" i="1"/>
  <c r="G345" i="1"/>
  <c r="D291" i="4"/>
  <c r="F289" i="4"/>
  <c r="D413" i="4"/>
  <c r="D414" i="4" s="1"/>
  <c r="C285" i="1"/>
  <c r="F6" i="5"/>
  <c r="G984" i="1" l="1"/>
  <c r="H984" i="1"/>
  <c r="E277" i="9"/>
  <c r="B278" i="9"/>
  <c r="F414" i="4"/>
  <c r="C409" i="1"/>
  <c r="M3" i="9"/>
  <c r="I8" i="3"/>
  <c r="H407" i="1"/>
  <c r="G407" i="1"/>
  <c r="F291" i="4"/>
  <c r="C287" i="1"/>
  <c r="H1152" i="1"/>
  <c r="G1152" i="1"/>
  <c r="H403" i="1"/>
  <c r="G403" i="1"/>
  <c r="E642" i="4"/>
  <c r="D634" i="1"/>
  <c r="H285" i="1"/>
  <c r="G285" i="1"/>
  <c r="D640" i="4"/>
  <c r="D415" i="4"/>
  <c r="F413" i="4"/>
  <c r="C408" i="1"/>
  <c r="H286" i="1"/>
  <c r="G286" i="1"/>
  <c r="F639" i="4"/>
  <c r="C633" i="1"/>
  <c r="E641" i="4"/>
  <c r="D633" i="1"/>
  <c r="H402" i="1"/>
  <c r="G402" i="1"/>
  <c r="G630" i="1"/>
  <c r="H630" i="1"/>
  <c r="G633" i="1" l="1"/>
  <c r="H633" i="1"/>
  <c r="F640" i="4"/>
  <c r="C634" i="1"/>
  <c r="D642" i="4"/>
  <c r="E646" i="4"/>
  <c r="D636" i="1"/>
  <c r="D641" i="4"/>
  <c r="H287" i="1"/>
  <c r="G287" i="1"/>
  <c r="H409" i="1"/>
  <c r="G409" i="1"/>
  <c r="H408" i="1"/>
  <c r="G408" i="1"/>
  <c r="E645" i="4"/>
  <c r="D635" i="1"/>
  <c r="F415" i="4"/>
  <c r="C410" i="1"/>
  <c r="I18" i="3" l="1"/>
  <c r="D639" i="1"/>
  <c r="F641" i="4"/>
  <c r="D645" i="4"/>
  <c r="C635" i="1"/>
  <c r="H634" i="1"/>
  <c r="G634" i="1"/>
  <c r="H410" i="1"/>
  <c r="G410" i="1"/>
  <c r="I19" i="3"/>
  <c r="D640" i="1"/>
  <c r="F642" i="4"/>
  <c r="D646" i="4"/>
  <c r="G276" i="9" s="1"/>
  <c r="E276" i="9" s="1"/>
  <c r="B276" i="9" s="1"/>
  <c r="C636" i="1"/>
  <c r="F645" i="4" l="1"/>
  <c r="H18" i="3"/>
  <c r="C639" i="1"/>
  <c r="G636" i="1"/>
  <c r="H636" i="1"/>
  <c r="F646" i="4"/>
  <c r="H19" i="3"/>
  <c r="C640" i="1"/>
  <c r="H7" i="3" s="1"/>
  <c r="G635" i="1"/>
  <c r="H635" i="1"/>
  <c r="H640" i="1" l="1"/>
  <c r="G640" i="1"/>
  <c r="J3" i="9"/>
  <c r="G639" i="1"/>
  <c r="H639" i="1"/>
  <c r="G274" i="9" l="1"/>
  <c r="H274" i="9"/>
  <c r="M272" i="9"/>
  <c r="L272" i="9"/>
  <c r="H18" i="9"/>
  <c r="G18" i="9"/>
  <c r="K9" i="9"/>
  <c r="J6" i="9"/>
  <c r="L15" i="9"/>
  <c r="K5" i="9"/>
  <c r="H17" i="9"/>
  <c r="I11" i="9"/>
  <c r="M16" i="9"/>
  <c r="J10" i="9"/>
  <c r="K13" i="9"/>
  <c r="I7" i="9"/>
  <c r="G17" i="9"/>
  <c r="I8" i="9"/>
  <c r="M15" i="9"/>
  <c r="I5" i="9"/>
  <c r="K11" i="9"/>
  <c r="H16" i="9"/>
  <c r="J5" i="9"/>
  <c r="L16" i="9"/>
  <c r="K8" i="9"/>
  <c r="J13" i="9"/>
  <c r="I12" i="9"/>
  <c r="K10" i="9"/>
  <c r="G16" i="9"/>
  <c r="K7" i="9"/>
  <c r="J12" i="9"/>
  <c r="J17" i="9"/>
  <c r="I6" i="9"/>
  <c r="K12" i="9"/>
  <c r="J7" i="9"/>
  <c r="G15" i="9"/>
  <c r="J9" i="9"/>
  <c r="H15" i="9"/>
  <c r="K6" i="9"/>
  <c r="J11" i="9"/>
  <c r="I17" i="9"/>
  <c r="J8" i="9"/>
  <c r="I13" i="9"/>
  <c r="I9" i="9"/>
  <c r="E13" i="9" l="1"/>
  <c r="B13" i="9" s="1"/>
  <c r="E18" i="9"/>
  <c r="B18" i="9" s="1"/>
  <c r="E9" i="9"/>
  <c r="B9" i="9" s="1"/>
  <c r="E15" i="9"/>
  <c r="F16" i="9"/>
  <c r="E5" i="9"/>
  <c r="B5" i="9" s="1"/>
  <c r="E7" i="9"/>
  <c r="B7" i="9" s="1"/>
  <c r="F272" i="9"/>
  <c r="B272" i="9" s="1"/>
  <c r="E16" i="9"/>
  <c r="B16" i="9" s="1"/>
  <c r="E274" i="9"/>
  <c r="B274" i="9" s="1"/>
  <c r="E12" i="9"/>
  <c r="B12" i="9" s="1"/>
  <c r="E11" i="9"/>
  <c r="B11" i="9" s="1"/>
  <c r="E8" i="9"/>
  <c r="B8" i="9" s="1"/>
  <c r="E10" i="9"/>
  <c r="B10" i="9" s="1"/>
  <c r="E6" i="9"/>
  <c r="B6" i="9" s="1"/>
  <c r="E17" i="9"/>
  <c r="B17" i="9" s="1"/>
  <c r="F15" i="9"/>
  <c r="F20" i="9" l="1"/>
  <c r="E20" i="9"/>
  <c r="I7" i="3" s="1"/>
  <c r="F14" i="9"/>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<sst xmlns="http://schemas.openxmlformats.org/spreadsheetml/2006/main" count="4369" uniqueCount="3421">
  <si>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</si>
  <si>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</si>
  <si>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</si>
  <si>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</si>
  <si>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</si>
  <si>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</si>
  <si>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</si>
  <si>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</si>
  <si>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</si>
  <si>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</si>
  <si>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</si>
  <si>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</si>
  <si>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</si>
  <si>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</si>
  <si>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</si>
  <si>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</si>
  <si>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</si>
  <si>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</si>
  <si>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</si>
  <si>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</si>
  <si>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</si>
  <si>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</si>
  <si>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</si>
  <si>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</si>
  <si>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</si>
  <si>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</si>
  <si>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</si>
  <si>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</si>
  <si>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</si>
  <si>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</si>
  <si>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</si>
  <si>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ŠKOLA ZA PRIMJENJENU UMJETNOST RIJEKA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</si>
  <si>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</si>
  <si>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</si>
  <si>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</si>
  <si>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</si>
  <si>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</si>
  <si>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</si>
  <si>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</si>
  <si>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</si>
  <si>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</si>
  <si>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</si>
  <si>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</si>
  <si>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</si>
  <si>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</si>
  <si>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</si>
  <si>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</si>
  <si>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</si>
  <si>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</si>
  <si>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23376 - ŠKOLA ZA PRIMJENJENU UMJETNOST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</si>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</sst>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799656.5</v>
      </c>
      <c r="D2" s="6">
        <f>'PR-RAS'!E6</f>
        <v>926528.38</v>
      </c>
      <c r="E2" s="6">
        <v>0</v>
      </c>
      <c r="F2" s="6">
        <v>0</v>
      </c>
      <c r="G2" s="7">
        <f t="shared" ref="G2:G264" si="0">(B2/1000)*(C2*1+D2*2)</f>
        <v>2652.71326</v>
      </c>
      <c r="H2" s="7">
        <f t="shared" ref="H2:H264" si="1">ABS(C2-ROUND(C2,0))+ABS(D2-ROUND(D2,0))</f>
        <v>0.88000000000465661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692840.41</v>
      </c>
      <c r="D46" s="1">
        <f>'PR-RAS'!E50</f>
        <v>780611.58</v>
      </c>
      <c r="E46" s="1">
        <v>0</v>
      </c>
      <c r="F46" s="1">
        <v>0</v>
      </c>
      <c r="G46" s="2">
        <f t="shared" si="0"/>
        <v>101432.86064999999</v>
      </c>
      <c r="H46" s="2">
        <f t="shared" si="1"/>
        <v>0.83000000007450581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692840.41</v>
      </c>
      <c r="D64" s="1">
        <f>'PR-RAS'!E68</f>
        <v>780611.58</v>
      </c>
      <c r="E64" s="1">
        <v>0</v>
      </c>
      <c r="F64" s="1">
        <v>0</v>
      </c>
      <c r="G64" s="2">
        <f t="shared" si="0"/>
        <v>142006.00490999999</v>
      </c>
      <c r="H64" s="2">
        <f t="shared" si="1"/>
        <v>0.83000000007450581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692409.06</v>
      </c>
      <c r="D65" s="1">
        <f>'PR-RAS'!E69</f>
        <v>780006.38</v>
      </c>
      <c r="E65" s="1">
        <v>0</v>
      </c>
      <c r="F65" s="1">
        <v>0</v>
      </c>
      <c r="G65" s="2">
        <f t="shared" si="0"/>
        <v>144154.99648000003</v>
      </c>
      <c r="H65" s="2">
        <f t="shared" si="1"/>
        <v>0.44000000006053597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431.35</v>
      </c>
      <c r="D66" s="1">
        <f>'PR-RAS'!E70</f>
        <v>605.20000000000005</v>
      </c>
      <c r="E66" s="1">
        <v>0</v>
      </c>
      <c r="F66" s="1">
        <v>0</v>
      </c>
      <c r="G66" s="2">
        <f t="shared" si="0"/>
        <v>106.71375</v>
      </c>
      <c r="H66" s="2">
        <f t="shared" si="1"/>
        <v>0.55000000000006821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1.03</v>
      </c>
      <c r="D78" s="1">
        <f>'PR-RAS'!E82</f>
        <v>0.45</v>
      </c>
      <c r="E78" s="1">
        <v>0</v>
      </c>
      <c r="F78" s="1">
        <v>0</v>
      </c>
      <c r="G78" s="2">
        <f t="shared" si="0"/>
        <v>0.14861000000000002</v>
      </c>
      <c r="H78" s="2">
        <f t="shared" si="1"/>
        <v>0.48000000000000004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1.03</v>
      </c>
      <c r="D79" s="1">
        <f>'PR-RAS'!E83</f>
        <v>0.45</v>
      </c>
      <c r="E79" s="1">
        <v>0</v>
      </c>
      <c r="F79" s="1">
        <v>0</v>
      </c>
      <c r="G79" s="2">
        <f t="shared" si="0"/>
        <v>0.15054000000000001</v>
      </c>
      <c r="H79" s="2">
        <f t="shared" si="1"/>
        <v>0.48000000000000004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1.03</v>
      </c>
      <c r="D81" s="1">
        <f>'PR-RAS'!E85</f>
        <v>0.45</v>
      </c>
      <c r="E81" s="1">
        <v>0</v>
      </c>
      <c r="F81" s="1">
        <v>0</v>
      </c>
      <c r="G81" s="2">
        <f t="shared" si="0"/>
        <v>0.15440000000000001</v>
      </c>
      <c r="H81" s="2">
        <f t="shared" si="1"/>
        <v>0.48000000000000004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17109.849999999999</v>
      </c>
      <c r="D102" s="1">
        <f>'PR-RAS'!E106</f>
        <v>22616.400000000001</v>
      </c>
      <c r="E102" s="1">
        <v>0</v>
      </c>
      <c r="F102" s="1">
        <v>0</v>
      </c>
      <c r="G102" s="2">
        <f t="shared" si="0"/>
        <v>6296.6076500000008</v>
      </c>
      <c r="H102" s="2">
        <f t="shared" si="1"/>
        <v>0.55000000000291038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17109.849999999999</v>
      </c>
      <c r="D108" s="1">
        <f>'PR-RAS'!E112</f>
        <v>22616.400000000001</v>
      </c>
      <c r="E108" s="1">
        <v>0</v>
      </c>
      <c r="F108" s="1">
        <v>0</v>
      </c>
      <c r="G108" s="2">
        <f t="shared" si="0"/>
        <v>6670.6635500000002</v>
      </c>
      <c r="H108" s="2">
        <f t="shared" si="1"/>
        <v>0.55000000000291038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17109.849999999999</v>
      </c>
      <c r="D113" s="1">
        <f>'PR-RAS'!E117</f>
        <v>22616.400000000001</v>
      </c>
      <c r="E113" s="1">
        <v>0</v>
      </c>
      <c r="F113" s="1">
        <v>0</v>
      </c>
      <c r="G113" s="2">
        <f t="shared" si="0"/>
        <v>6982.3768</v>
      </c>
      <c r="H113" s="2">
        <f t="shared" si="1"/>
        <v>0.55000000000291038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591.95000000000005</v>
      </c>
      <c r="D120" s="1">
        <f>'PR-RAS'!E124</f>
        <v>1168.81</v>
      </c>
      <c r="E120" s="1">
        <v>0</v>
      </c>
      <c r="F120" s="1">
        <v>0</v>
      </c>
      <c r="G120" s="2">
        <f t="shared" si="0"/>
        <v>348.61882999999995</v>
      </c>
      <c r="H120" s="2">
        <f t="shared" si="1"/>
        <v>0.24000000000000909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193.78</v>
      </c>
      <c r="D121" s="1">
        <f>'PR-RAS'!E125</f>
        <v>768.81</v>
      </c>
      <c r="E121" s="1">
        <v>0</v>
      </c>
      <c r="F121" s="1">
        <v>0</v>
      </c>
      <c r="G121" s="2">
        <f t="shared" si="0"/>
        <v>207.76799999999997</v>
      </c>
      <c r="H121" s="2">
        <f t="shared" si="1"/>
        <v>0.41000000000005343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563</v>
      </c>
      <c r="E122" s="1">
        <v>0</v>
      </c>
      <c r="F122" s="1">
        <v>0</v>
      </c>
      <c r="G122" s="2">
        <f t="shared" si="0"/>
        <v>136.24600000000001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193.78</v>
      </c>
      <c r="D123" s="1">
        <f>'PR-RAS'!E127</f>
        <v>205.81</v>
      </c>
      <c r="E123" s="1">
        <v>0</v>
      </c>
      <c r="F123" s="1">
        <v>0</v>
      </c>
      <c r="G123" s="2">
        <f t="shared" si="0"/>
        <v>73.858800000000002</v>
      </c>
      <c r="H123" s="2">
        <f t="shared" si="1"/>
        <v>0.40999999999999659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398.17</v>
      </c>
      <c r="D124" s="1">
        <f>'PR-RAS'!E128</f>
        <v>400</v>
      </c>
      <c r="E124" s="1">
        <v>0</v>
      </c>
      <c r="F124" s="1">
        <v>0</v>
      </c>
      <c r="G124" s="2">
        <f t="shared" si="0"/>
        <v>147.37491</v>
      </c>
      <c r="H124" s="2">
        <f t="shared" si="1"/>
        <v>0.17000000000001592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398.17</v>
      </c>
      <c r="D125" s="1">
        <f>'PR-RAS'!E129</f>
        <v>400</v>
      </c>
      <c r="E125" s="1">
        <v>0</v>
      </c>
      <c r="F125" s="1">
        <v>0</v>
      </c>
      <c r="G125" s="2">
        <f t="shared" si="0"/>
        <v>148.57308</v>
      </c>
      <c r="H125" s="2">
        <f t="shared" si="1"/>
        <v>0.17000000000001592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89113.260000000009</v>
      </c>
      <c r="D129" s="1">
        <f>'PR-RAS'!E133</f>
        <v>122131.14</v>
      </c>
      <c r="E129" s="1">
        <v>0</v>
      </c>
      <c r="F129" s="1">
        <v>0</v>
      </c>
      <c r="G129" s="2">
        <f t="shared" si="0"/>
        <v>42672.069120000007</v>
      </c>
      <c r="H129" s="2">
        <f t="shared" si="1"/>
        <v>0.40000000000873115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89113.260000000009</v>
      </c>
      <c r="D130" s="1">
        <f>'PR-RAS'!E134</f>
        <v>122131.14</v>
      </c>
      <c r="E130" s="1">
        <v>0</v>
      </c>
      <c r="F130" s="1">
        <v>0</v>
      </c>
      <c r="G130" s="2">
        <f t="shared" si="0"/>
        <v>43005.444660000008</v>
      </c>
      <c r="H130" s="2">
        <f t="shared" si="1"/>
        <v>0.40000000000873115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89015.38</v>
      </c>
      <c r="D131" s="1">
        <f>'PR-RAS'!E135</f>
        <v>120836.16</v>
      </c>
      <c r="E131" s="1">
        <v>0</v>
      </c>
      <c r="F131" s="1">
        <v>0</v>
      </c>
      <c r="G131" s="2">
        <f t="shared" si="0"/>
        <v>42989.401000000005</v>
      </c>
      <c r="H131" s="2">
        <f t="shared" si="1"/>
        <v>0.54000000000814907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97.88</v>
      </c>
      <c r="D132" s="1">
        <f>'PR-RAS'!E136</f>
        <v>1294.98</v>
      </c>
      <c r="E132" s="1">
        <v>0</v>
      </c>
      <c r="F132" s="1">
        <v>0</v>
      </c>
      <c r="G132" s="2">
        <f t="shared" si="0"/>
        <v>352.10704000000004</v>
      </c>
      <c r="H132" s="2">
        <f t="shared" si="1"/>
        <v>0.13999999999998636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797978.84</v>
      </c>
      <c r="D147" s="1">
        <f>'PR-RAS'!E151</f>
        <v>916786.94000000006</v>
      </c>
      <c r="E147" s="1">
        <v>0</v>
      </c>
      <c r="F147" s="1">
        <v>0</v>
      </c>
      <c r="G147" s="2">
        <f t="shared" si="0"/>
        <v>384206.69712000003</v>
      </c>
      <c r="H147" s="2">
        <f t="shared" si="1"/>
        <v>0.21999999997206032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673294.9</v>
      </c>
      <c r="D148" s="1">
        <f>'PR-RAS'!E152</f>
        <v>776049.42</v>
      </c>
      <c r="E148" s="1">
        <v>0</v>
      </c>
      <c r="F148" s="1">
        <v>0</v>
      </c>
      <c r="G148" s="2">
        <f t="shared" si="0"/>
        <v>327132.87978000002</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561471.67000000004</v>
      </c>
      <c r="D149" s="1">
        <f>'PR-RAS'!E153</f>
        <v>638466.98</v>
      </c>
      <c r="E149" s="1">
        <v>0</v>
      </c>
      <c r="F149" s="1">
        <v>0</v>
      </c>
      <c r="G149" s="2">
        <f t="shared" si="0"/>
        <v>272084.03323999996</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561471.67000000004</v>
      </c>
      <c r="D150" s="1">
        <f>'PR-RAS'!E154</f>
        <v>638466.98</v>
      </c>
      <c r="E150" s="1">
        <v>0</v>
      </c>
      <c r="F150" s="1">
        <v>0</v>
      </c>
      <c r="G150" s="2">
        <f t="shared" si="0"/>
        <v>273922.43886999995</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19104.88</v>
      </c>
      <c r="D154" s="1">
        <f>'PR-RAS'!E158</f>
        <v>32235.29</v>
      </c>
      <c r="E154" s="1">
        <v>0</v>
      </c>
      <c r="F154" s="1">
        <v>0</v>
      </c>
      <c r="G154" s="2">
        <f t="shared" si="0"/>
        <v>12787.045380000001</v>
      </c>
      <c r="H154" s="2">
        <f t="shared" si="1"/>
        <v>0.40999999999985448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92718.349999999991</v>
      </c>
      <c r="D155" s="1">
        <f>'PR-RAS'!E159</f>
        <v>105347.15</v>
      </c>
      <c r="E155" s="1">
        <v>0</v>
      </c>
      <c r="F155" s="1">
        <v>0</v>
      </c>
      <c r="G155" s="2">
        <f t="shared" si="0"/>
        <v>46725.548099999993</v>
      </c>
      <c r="H155" s="2">
        <f t="shared" si="1"/>
        <v>0.49999999998544808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92534.98</v>
      </c>
      <c r="D157" s="1">
        <f>'PR-RAS'!E161</f>
        <v>105347.15</v>
      </c>
      <c r="E157" s="1">
        <v>0</v>
      </c>
      <c r="F157" s="1">
        <v>0</v>
      </c>
      <c r="G157" s="2">
        <f t="shared" si="0"/>
        <v>47303.767679999997</v>
      </c>
      <c r="H157" s="2">
        <f t="shared" si="1"/>
        <v>0.16999999999825377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183.37</v>
      </c>
      <c r="D158" s="1">
        <f>'PR-RAS'!E162</f>
        <v>0</v>
      </c>
      <c r="E158" s="1">
        <v>0</v>
      </c>
      <c r="F158" s="1">
        <v>0</v>
      </c>
      <c r="G158" s="2">
        <f t="shared" si="0"/>
        <v>28.789090000000002</v>
      </c>
      <c r="H158" s="2">
        <f t="shared" si="1"/>
        <v>0.37000000000000455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119521.87</v>
      </c>
      <c r="D159" s="1">
        <f>'PR-RAS'!E163</f>
        <v>139599.12</v>
      </c>
      <c r="E159" s="1">
        <v>0</v>
      </c>
      <c r="F159" s="1">
        <v>0</v>
      </c>
      <c r="G159" s="2">
        <f t="shared" si="0"/>
        <v>62997.77738</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22374.989999999998</v>
      </c>
      <c r="D160" s="1">
        <f>'PR-RAS'!E164</f>
        <v>27902.119999999995</v>
      </c>
      <c r="E160" s="1">
        <v>0</v>
      </c>
      <c r="F160" s="1">
        <v>0</v>
      </c>
      <c r="G160" s="2">
        <f t="shared" si="0"/>
        <v>12430.497569999998</v>
      </c>
      <c r="H160" s="2">
        <f t="shared" si="1"/>
        <v>0.12999999999738066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3326.17</v>
      </c>
      <c r="D161" s="1">
        <f>'PR-RAS'!E165</f>
        <v>5342.15</v>
      </c>
      <c r="E161" s="1">
        <v>0</v>
      </c>
      <c r="F161" s="1">
        <v>0</v>
      </c>
      <c r="G161" s="2">
        <f t="shared" si="0"/>
        <v>2241.6752000000001</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18176.830000000002</v>
      </c>
      <c r="D162" s="1">
        <f>'PR-RAS'!E166</f>
        <v>21563.37</v>
      </c>
      <c r="E162" s="1">
        <v>0</v>
      </c>
      <c r="F162" s="1">
        <v>0</v>
      </c>
      <c r="G162" s="2">
        <f t="shared" si="0"/>
        <v>9869.8747700000004</v>
      </c>
      <c r="H162" s="2">
        <f t="shared" si="1"/>
        <v>0.53999999999723514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321.85000000000002</v>
      </c>
      <c r="D163" s="1">
        <f>'PR-RAS'!E167</f>
        <v>515</v>
      </c>
      <c r="E163" s="1">
        <v>0</v>
      </c>
      <c r="F163" s="1">
        <v>0</v>
      </c>
      <c r="G163" s="2">
        <f t="shared" si="0"/>
        <v>218.99969999999999</v>
      </c>
      <c r="H163" s="2">
        <f t="shared" si="1"/>
        <v>0.14999999999997726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550.14</v>
      </c>
      <c r="D164" s="1">
        <f>'PR-RAS'!E168</f>
        <v>481.6</v>
      </c>
      <c r="E164" s="1">
        <v>0</v>
      </c>
      <c r="F164" s="1">
        <v>0</v>
      </c>
      <c r="G164" s="2">
        <f t="shared" si="0"/>
        <v>246.67442000000003</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42042.82</v>
      </c>
      <c r="D165" s="1">
        <f>'PR-RAS'!E169</f>
        <v>44626.780000000006</v>
      </c>
      <c r="E165" s="1">
        <v>0</v>
      </c>
      <c r="F165" s="1">
        <v>0</v>
      </c>
      <c r="G165" s="2">
        <f t="shared" si="0"/>
        <v>21532.606320000003</v>
      </c>
      <c r="H165" s="2">
        <f t="shared" si="1"/>
        <v>0.39999999999417923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4000.55</v>
      </c>
      <c r="D166" s="1">
        <f>'PR-RAS'!E170</f>
        <v>8736.2900000000009</v>
      </c>
      <c r="E166" s="1">
        <v>0</v>
      </c>
      <c r="F166" s="1">
        <v>0</v>
      </c>
      <c r="G166" s="2">
        <f t="shared" si="0"/>
        <v>3543.0664500000003</v>
      </c>
      <c r="H166" s="2">
        <f t="shared" si="1"/>
        <v>0.74000000000069122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19062.189999999999</v>
      </c>
      <c r="D167" s="1">
        <f>'PR-RAS'!E171</f>
        <v>18926.599999999999</v>
      </c>
      <c r="E167" s="1">
        <v>0</v>
      </c>
      <c r="F167" s="1">
        <v>0</v>
      </c>
      <c r="G167" s="2">
        <f t="shared" si="0"/>
        <v>9447.954740000001</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16631.849999999999</v>
      </c>
      <c r="D168" s="1">
        <f>'PR-RAS'!E172</f>
        <v>16570.41</v>
      </c>
      <c r="E168" s="1">
        <v>0</v>
      </c>
      <c r="F168" s="1">
        <v>0</v>
      </c>
      <c r="G168" s="2">
        <f t="shared" si="0"/>
        <v>8312.035890000001</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1006.51</v>
      </c>
      <c r="D169" s="1">
        <f>'PR-RAS'!E173</f>
        <v>393.48</v>
      </c>
      <c r="E169" s="1">
        <v>0</v>
      </c>
      <c r="F169" s="1">
        <v>0</v>
      </c>
      <c r="G169" s="2">
        <f t="shared" si="0"/>
        <v>301.30296000000004</v>
      </c>
      <c r="H169" s="2">
        <f t="shared" si="1"/>
        <v>0.97000000000002728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1341.72</v>
      </c>
      <c r="D170" s="1">
        <f>'PR-RAS'!E174</f>
        <v>0</v>
      </c>
      <c r="E170" s="1">
        <v>0</v>
      </c>
      <c r="F170" s="1">
        <v>0</v>
      </c>
      <c r="G170" s="2">
        <f t="shared" si="0"/>
        <v>226.75068000000002</v>
      </c>
      <c r="H170" s="2">
        <f t="shared" si="1"/>
        <v>0.27999999999997272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46697.029999999992</v>
      </c>
      <c r="D173" s="1">
        <f>'PR-RAS'!E177</f>
        <v>63297.4</v>
      </c>
      <c r="E173" s="1">
        <v>0</v>
      </c>
      <c r="F173" s="1">
        <v>0</v>
      </c>
      <c r="G173" s="2">
        <f t="shared" si="0"/>
        <v>29806.194759999995</v>
      </c>
      <c r="H173" s="2">
        <f t="shared" si="1"/>
        <v>0.42999999999301508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4557.2700000000004</v>
      </c>
      <c r="D174" s="1">
        <f>'PR-RAS'!E178</f>
        <v>5742.88</v>
      </c>
      <c r="E174" s="1">
        <v>0</v>
      </c>
      <c r="F174" s="1">
        <v>0</v>
      </c>
      <c r="G174" s="2">
        <f t="shared" si="0"/>
        <v>2775.4441899999997</v>
      </c>
      <c r="H174" s="2">
        <f t="shared" si="1"/>
        <v>0.39000000000032742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1556.07</v>
      </c>
      <c r="D175" s="1">
        <f>'PR-RAS'!E179</f>
        <v>20249.080000000002</v>
      </c>
      <c r="E175" s="1">
        <v>0</v>
      </c>
      <c r="F175" s="1">
        <v>0</v>
      </c>
      <c r="G175" s="2">
        <f t="shared" si="0"/>
        <v>7317.4360200000001</v>
      </c>
      <c r="H175" s="2">
        <f t="shared" si="1"/>
        <v>0.15000000000168257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961.58</v>
      </c>
      <c r="D176" s="1">
        <f>'PR-RAS'!E180</f>
        <v>0</v>
      </c>
      <c r="E176" s="1">
        <v>0</v>
      </c>
      <c r="F176" s="1">
        <v>0</v>
      </c>
      <c r="G176" s="2">
        <f t="shared" si="0"/>
        <v>168.2765</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6848.25</v>
      </c>
      <c r="D177" s="1">
        <f>'PR-RAS'!E181</f>
        <v>6613.71</v>
      </c>
      <c r="E177" s="1">
        <v>0</v>
      </c>
      <c r="F177" s="1">
        <v>0</v>
      </c>
      <c r="G177" s="2">
        <f t="shared" si="0"/>
        <v>3533.3179199999995</v>
      </c>
      <c r="H177" s="2">
        <f t="shared" si="1"/>
        <v>0.53999999999996362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22098.35</v>
      </c>
      <c r="D178" s="1">
        <f>'PR-RAS'!E182</f>
        <v>22104</v>
      </c>
      <c r="E178" s="1">
        <v>0</v>
      </c>
      <c r="F178" s="1">
        <v>0</v>
      </c>
      <c r="G178" s="2">
        <f t="shared" si="0"/>
        <v>11736.22395</v>
      </c>
      <c r="H178" s="2">
        <f t="shared" si="1"/>
        <v>0.34999999999854481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2503.81</v>
      </c>
      <c r="D179" s="1">
        <f>'PR-RAS'!E183</f>
        <v>1592.65</v>
      </c>
      <c r="E179" s="1">
        <v>0</v>
      </c>
      <c r="F179" s="1">
        <v>0</v>
      </c>
      <c r="G179" s="2">
        <f t="shared" si="0"/>
        <v>1012.6615800000001</v>
      </c>
      <c r="H179" s="2">
        <f t="shared" si="1"/>
        <v>0.53999999999996362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1846.63</v>
      </c>
      <c r="D180" s="1">
        <f>'PR-RAS'!E184</f>
        <v>1974.86</v>
      </c>
      <c r="E180" s="1">
        <v>0</v>
      </c>
      <c r="F180" s="1">
        <v>0</v>
      </c>
      <c r="G180" s="2">
        <f t="shared" si="0"/>
        <v>1037.54665</v>
      </c>
      <c r="H180" s="2">
        <f t="shared" si="1"/>
        <v>0.50999999999999091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3354.9</v>
      </c>
      <c r="D181" s="1">
        <f>'PR-RAS'!E185</f>
        <v>2774.48</v>
      </c>
      <c r="E181" s="1">
        <v>0</v>
      </c>
      <c r="F181" s="1">
        <v>0</v>
      </c>
      <c r="G181" s="2">
        <f t="shared" si="0"/>
        <v>1602.6948</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2970.17</v>
      </c>
      <c r="D182" s="1">
        <f>'PR-RAS'!E186</f>
        <v>2245.7399999999998</v>
      </c>
      <c r="E182" s="1">
        <v>0</v>
      </c>
      <c r="F182" s="1">
        <v>0</v>
      </c>
      <c r="G182" s="2">
        <f t="shared" si="0"/>
        <v>1350.5586499999999</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544.61</v>
      </c>
      <c r="D183" s="1">
        <f>'PR-RAS'!E187</f>
        <v>1137.2</v>
      </c>
      <c r="E183" s="1">
        <v>0</v>
      </c>
      <c r="F183" s="1">
        <v>0</v>
      </c>
      <c r="G183" s="2">
        <f t="shared" si="0"/>
        <v>513.05982000000006</v>
      </c>
      <c r="H183" s="2">
        <f t="shared" si="1"/>
        <v>0.59000000000003183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7862.42</v>
      </c>
      <c r="D184" s="1">
        <f>'PR-RAS'!E188</f>
        <v>2635.62</v>
      </c>
      <c r="E184" s="1">
        <v>0</v>
      </c>
      <c r="F184" s="1">
        <v>0</v>
      </c>
      <c r="G184" s="2">
        <f t="shared" si="0"/>
        <v>2403.4597800000001</v>
      </c>
      <c r="H184" s="2">
        <f t="shared" si="1"/>
        <v>0.8000000000001819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688.43</v>
      </c>
      <c r="D186" s="1">
        <f>'PR-RAS'!E190</f>
        <v>599.26</v>
      </c>
      <c r="E186" s="1">
        <v>0</v>
      </c>
      <c r="F186" s="1">
        <v>0</v>
      </c>
      <c r="G186" s="2">
        <f t="shared" si="0"/>
        <v>349.08574999999996</v>
      </c>
      <c r="H186" s="2">
        <f t="shared" si="1"/>
        <v>0.68999999999994088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75.91</v>
      </c>
      <c r="D187" s="1">
        <f>'PR-RAS'!E191</f>
        <v>218.79</v>
      </c>
      <c r="E187" s="1">
        <v>0</v>
      </c>
      <c r="F187" s="1">
        <v>0</v>
      </c>
      <c r="G187" s="2">
        <f t="shared" si="0"/>
        <v>95.509140000000002</v>
      </c>
      <c r="H187" s="2">
        <f t="shared" si="1"/>
        <v>0.30000000000001137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48.27</v>
      </c>
      <c r="E188" s="1">
        <v>0</v>
      </c>
      <c r="F188" s="1">
        <v>0</v>
      </c>
      <c r="G188" s="2">
        <f t="shared" si="0"/>
        <v>20.534469999999999</v>
      </c>
      <c r="H188" s="2">
        <f t="shared" si="1"/>
        <v>0.5400000000000027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2344.2199999999998</v>
      </c>
      <c r="D189" s="1">
        <f>'PR-RAS'!E193</f>
        <v>1664.42</v>
      </c>
      <c r="E189" s="1">
        <v>0</v>
      </c>
      <c r="F189" s="1">
        <v>0</v>
      </c>
      <c r="G189" s="2">
        <f t="shared" si="0"/>
        <v>1066.5352799999998</v>
      </c>
      <c r="H189" s="2">
        <f t="shared" si="1"/>
        <v>0.63999999999987267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4634.93</v>
      </c>
      <c r="D190" s="1">
        <f>'PR-RAS'!E194</f>
        <v>0</v>
      </c>
      <c r="E190" s="1">
        <v>0</v>
      </c>
      <c r="F190" s="1">
        <v>0</v>
      </c>
      <c r="G190" s="2">
        <f t="shared" si="0"/>
        <v>876.00177000000008</v>
      </c>
      <c r="H190" s="2">
        <f t="shared" si="1"/>
        <v>6.9999999999708962E-2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105.66</v>
      </c>
      <c r="D191" s="1">
        <f>'PR-RAS'!E195</f>
        <v>104.88</v>
      </c>
      <c r="E191" s="1">
        <v>0</v>
      </c>
      <c r="F191" s="1">
        <v>0</v>
      </c>
      <c r="G191" s="2">
        <f t="shared" si="0"/>
        <v>59.929799999999993</v>
      </c>
      <c r="H191" s="2">
        <f t="shared" si="1"/>
        <v>0.46000000000000796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4809.3200000000006</v>
      </c>
      <c r="D192" s="1">
        <f>'PR-RAS'!E196</f>
        <v>450.02</v>
      </c>
      <c r="E192" s="1">
        <v>0</v>
      </c>
      <c r="F192" s="1">
        <v>0</v>
      </c>
      <c r="G192" s="2">
        <f t="shared" si="0"/>
        <v>1090.4877600000002</v>
      </c>
      <c r="H192" s="2">
        <f t="shared" si="1"/>
        <v>0.34000000000060027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4809.3200000000006</v>
      </c>
      <c r="D206" s="1">
        <f>'PR-RAS'!E210</f>
        <v>450.02</v>
      </c>
      <c r="E206" s="1">
        <v>0</v>
      </c>
      <c r="F206" s="1">
        <v>0</v>
      </c>
      <c r="G206" s="2">
        <f t="shared" si="0"/>
        <v>1170.4188000000001</v>
      </c>
      <c r="H206" s="2">
        <f t="shared" si="1"/>
        <v>0.34000000000060027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460.1</v>
      </c>
      <c r="D207" s="1">
        <f>'PR-RAS'!E211</f>
        <v>450.02</v>
      </c>
      <c r="E207" s="1">
        <v>0</v>
      </c>
      <c r="F207" s="1">
        <v>0</v>
      </c>
      <c r="G207" s="2">
        <f t="shared" si="0"/>
        <v>280.18883999999997</v>
      </c>
      <c r="H207" s="2">
        <f t="shared" si="1"/>
        <v>0.12000000000000455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4349.22</v>
      </c>
      <c r="D209" s="1">
        <f>'PR-RAS'!E213</f>
        <v>0</v>
      </c>
      <c r="E209" s="1">
        <v>0</v>
      </c>
      <c r="F209" s="1">
        <v>0</v>
      </c>
      <c r="G209" s="2">
        <f t="shared" si="0"/>
        <v>904.63775999999996</v>
      </c>
      <c r="H209" s="2">
        <f t="shared" si="1"/>
        <v>0.22000000000025466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352.75</v>
      </c>
      <c r="D248" s="1">
        <f>'PR-RAS'!E252</f>
        <v>0</v>
      </c>
      <c r="E248" s="1">
        <v>0</v>
      </c>
      <c r="F248" s="1">
        <v>0</v>
      </c>
      <c r="G248" s="2">
        <f t="shared" si="0"/>
        <v>87.129249999999999</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352.75</v>
      </c>
      <c r="D255" s="1">
        <f>'PR-RAS'!E259</f>
        <v>0</v>
      </c>
      <c r="E255" s="1">
        <v>0</v>
      </c>
      <c r="F255" s="1">
        <v>0</v>
      </c>
      <c r="G255" s="2">
        <f t="shared" si="0"/>
        <v>89.598500000000001</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352.75</v>
      </c>
      <c r="D257" s="1">
        <f>'PR-RAS'!E261</f>
        <v>0</v>
      </c>
      <c r="E257" s="1">
        <v>0</v>
      </c>
      <c r="F257" s="1">
        <v>0</v>
      </c>
      <c r="G257" s="2">
        <f t="shared" si="0"/>
        <v>90.304000000000002</v>
      </c>
      <c r="H257" s="2">
        <f t="shared" si="1"/>
        <v>0.25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688.38</v>
      </c>
      <c r="E259" s="1">
        <v>0</v>
      </c>
      <c r="F259" s="1">
        <v>0</v>
      </c>
      <c r="G259" s="2">
        <f t="shared" si="0"/>
        <v>355.20408000000003</v>
      </c>
      <c r="H259" s="2">
        <f t="shared" si="1"/>
        <v>0.37999999999999545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688.38</v>
      </c>
      <c r="E260" s="1">
        <v>0</v>
      </c>
      <c r="F260" s="1">
        <v>0</v>
      </c>
      <c r="G260" s="2">
        <f t="shared" si="0"/>
        <v>356.58084000000002</v>
      </c>
      <c r="H260" s="2">
        <f t="shared" si="1"/>
        <v>0.37999999999999545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688.38</v>
      </c>
      <c r="E262" s="1">
        <v>0</v>
      </c>
      <c r="F262" s="1">
        <v>0</v>
      </c>
      <c r="G262" s="2">
        <f t="shared" si="0"/>
        <v>359.33436</v>
      </c>
      <c r="H262" s="2">
        <f t="shared" si="1"/>
        <v>0.37999999999999545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797978.84</v>
      </c>
      <c r="D285" s="1">
        <f>'PR-RAS'!E289</f>
        <v>916786.94000000006</v>
      </c>
      <c r="E285" s="1">
        <v>0</v>
      </c>
      <c r="F285" s="1">
        <v>0</v>
      </c>
      <c r="G285" s="2">
        <f t="shared" si="8"/>
        <v>747360.97248</v>
      </c>
      <c r="H285" s="2">
        <f t="shared" si="9"/>
        <v>0.21999999997206032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1677.6600000000326</v>
      </c>
      <c r="D286" s="1">
        <f>'PR-RAS'!E290</f>
        <v>9741.4399999999441</v>
      </c>
      <c r="E286" s="1">
        <v>0</v>
      </c>
      <c r="F286" s="1">
        <v>0</v>
      </c>
      <c r="G286" s="2">
        <f t="shared" si="8"/>
        <v>6030.753899999977</v>
      </c>
      <c r="H286" s="2">
        <f t="shared" si="9"/>
        <v>0.77999999991152436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10282.83</v>
      </c>
      <c r="D288" s="1">
        <f>'PR-RAS'!E292</f>
        <v>8910.7199999999993</v>
      </c>
      <c r="E288" s="1">
        <v>0</v>
      </c>
      <c r="F288" s="1">
        <v>0</v>
      </c>
      <c r="G288" s="2">
        <f t="shared" si="8"/>
        <v>8065.9254899999987</v>
      </c>
      <c r="H288" s="2">
        <f t="shared" si="9"/>
        <v>0.4500000000007276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199.08</v>
      </c>
      <c r="D290" s="1">
        <f>'PR-RAS'!E294</f>
        <v>1000</v>
      </c>
      <c r="E290" s="1">
        <v>0</v>
      </c>
      <c r="F290" s="1">
        <v>0</v>
      </c>
      <c r="G290" s="2">
        <f t="shared" si="8"/>
        <v>635.53411999999992</v>
      </c>
      <c r="H290" s="2">
        <f t="shared" si="9"/>
        <v>8.0000000000012506E-2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3049.77</v>
      </c>
      <c r="D345" s="1">
        <f>'PR-RAS'!E350</f>
        <v>4110.3499999999995</v>
      </c>
      <c r="E345" s="1">
        <v>0</v>
      </c>
      <c r="F345" s="1">
        <v>0</v>
      </c>
      <c r="G345" s="2">
        <f t="shared" si="8"/>
        <v>3877.0416799999994</v>
      </c>
      <c r="H345" s="2">
        <f t="shared" si="9"/>
        <v>0.57999999999947249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3049.77</v>
      </c>
      <c r="D358" s="1">
        <f>'PR-RAS'!E363</f>
        <v>4110.3499999999995</v>
      </c>
      <c r="E358" s="1">
        <v>0</v>
      </c>
      <c r="F358" s="1">
        <v>0</v>
      </c>
      <c r="G358" s="2">
        <f t="shared" si="8"/>
        <v>4023.5577899999994</v>
      </c>
      <c r="H358" s="2">
        <f t="shared" si="9"/>
        <v>0.57999999999947249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2618.42</v>
      </c>
      <c r="D364" s="1">
        <f>'PR-RAS'!E369</f>
        <v>3505.1499999999996</v>
      </c>
      <c r="E364" s="1">
        <v>0</v>
      </c>
      <c r="F364" s="1">
        <v>0</v>
      </c>
      <c r="G364" s="2">
        <f t="shared" si="8"/>
        <v>3495.2253599999995</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2513.9</v>
      </c>
      <c r="D365" s="1">
        <f>'PR-RAS'!E370</f>
        <v>577.51</v>
      </c>
      <c r="E365" s="1">
        <v>0</v>
      </c>
      <c r="F365" s="1">
        <v>0</v>
      </c>
      <c r="G365" s="2">
        <f t="shared" si="8"/>
        <v>1335.4868799999999</v>
      </c>
      <c r="H365" s="2">
        <f t="shared" si="9"/>
        <v>0.58999999999991815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664.02</v>
      </c>
      <c r="E366" s="1">
        <v>0</v>
      </c>
      <c r="F366" s="1">
        <v>0</v>
      </c>
      <c r="G366" s="2">
        <f t="shared" si="8"/>
        <v>484.7346</v>
      </c>
      <c r="H366" s="2">
        <f t="shared" si="9"/>
        <v>1.999999999998181E-2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2068.62</v>
      </c>
      <c r="E367" s="1">
        <v>0</v>
      </c>
      <c r="F367" s="1">
        <v>0</v>
      </c>
      <c r="G367" s="2">
        <f t="shared" si="8"/>
        <v>1514.22984</v>
      </c>
      <c r="H367" s="2">
        <f t="shared" si="9"/>
        <v>0.38000000000010914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104.52</v>
      </c>
      <c r="D369" s="1">
        <f>'PR-RAS'!E374</f>
        <v>195</v>
      </c>
      <c r="E369" s="1">
        <v>0</v>
      </c>
      <c r="F369" s="1">
        <v>0</v>
      </c>
      <c r="G369" s="2">
        <f t="shared" si="8"/>
        <v>181.98335999999998</v>
      </c>
      <c r="H369" s="2">
        <f t="shared" si="9"/>
        <v>0.48000000000000398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431.35</v>
      </c>
      <c r="D378" s="1">
        <f>'PR-RAS'!E383</f>
        <v>605.20000000000005</v>
      </c>
      <c r="E378" s="1">
        <v>0</v>
      </c>
      <c r="F378" s="1">
        <v>0</v>
      </c>
      <c r="G378" s="2">
        <f t="shared" si="8"/>
        <v>618.93975</v>
      </c>
      <c r="H378" s="2">
        <f t="shared" si="9"/>
        <v>0.55000000000006821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431.35</v>
      </c>
      <c r="D379" s="1">
        <f>'PR-RAS'!E384</f>
        <v>605.20000000000005</v>
      </c>
      <c r="E379" s="1">
        <v>0</v>
      </c>
      <c r="F379" s="1">
        <v>0</v>
      </c>
      <c r="G379" s="2">
        <f t="shared" si="8"/>
        <v>620.58150000000001</v>
      </c>
      <c r="H379" s="2">
        <f t="shared" si="9"/>
        <v>0.55000000000006821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3049.77</v>
      </c>
      <c r="D403" s="1">
        <f>'PR-RAS'!E408</f>
        <v>4110.3499999999995</v>
      </c>
      <c r="E403" s="1">
        <v>0</v>
      </c>
      <c r="F403" s="1">
        <v>0</v>
      </c>
      <c r="G403" s="2">
        <f t="shared" si="8"/>
        <v>4530.72894</v>
      </c>
      <c r="H403" s="2">
        <f t="shared" si="9"/>
        <v>0.57999999999947249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799656.5</v>
      </c>
      <c r="D407" s="1">
        <f>'PR-RAS'!E412</f>
        <v>926528.38</v>
      </c>
      <c r="E407" s="1">
        <v>0</v>
      </c>
      <c r="F407" s="1">
        <v>0</v>
      </c>
      <c r="G407" s="2">
        <f t="shared" si="8"/>
        <v>1077001.5835599999</v>
      </c>
      <c r="H407" s="2">
        <f t="shared" si="9"/>
        <v>0.88000000000465661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801028.61</v>
      </c>
      <c r="D408" s="1">
        <f>'PR-RAS'!E413</f>
        <v>920897.29</v>
      </c>
      <c r="E408" s="1">
        <v>0</v>
      </c>
      <c r="F408" s="1">
        <v>0</v>
      </c>
      <c r="G408" s="2">
        <f t="shared" si="8"/>
        <v>1075629.0383299999</v>
      </c>
      <c r="H408" s="2">
        <f t="shared" si="9"/>
        <v>0.68000000005122274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5631.0899999999674</v>
      </c>
      <c r="E409" s="1">
        <v>0</v>
      </c>
      <c r="F409" s="1">
        <v>0</v>
      </c>
      <c r="G409" s="2">
        <f t="shared" si="8"/>
        <v>4594.9694399999735</v>
      </c>
      <c r="H409" s="2">
        <f t="shared" si="9"/>
        <v>8.999999996740371E-2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1372.109999999986</v>
      </c>
      <c r="D410" s="1">
        <f>'PR-RAS'!E415</f>
        <v>0</v>
      </c>
      <c r="E410" s="1">
        <v>0</v>
      </c>
      <c r="F410" s="1">
        <v>0</v>
      </c>
      <c r="G410" s="2">
        <f t="shared" si="8"/>
        <v>561.19298999999421</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10282.83</v>
      </c>
      <c r="D411" s="1">
        <f>'PR-RAS'!E416</f>
        <v>8910.7199999999993</v>
      </c>
      <c r="E411" s="1">
        <v>0</v>
      </c>
      <c r="F411" s="1">
        <v>0</v>
      </c>
      <c r="G411" s="2">
        <f t="shared" si="8"/>
        <v>11522.750699999999</v>
      </c>
      <c r="H411" s="2">
        <f t="shared" si="9"/>
        <v>0.4500000000007276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199.08</v>
      </c>
      <c r="D413" s="1">
        <f>'PR-RAS'!E418</f>
        <v>1000</v>
      </c>
      <c r="E413" s="1">
        <v>0</v>
      </c>
      <c r="F413" s="1">
        <v>0</v>
      </c>
      <c r="G413" s="2">
        <f t="shared" si="8"/>
        <v>906.02095999999995</v>
      </c>
      <c r="H413" s="2">
        <f t="shared" si="9"/>
        <v>8.0000000000012506E-2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799656.5</v>
      </c>
      <c r="D633" s="1">
        <f>'PR-RAS'!E639</f>
        <v>926528.38</v>
      </c>
      <c r="E633" s="1">
        <v>0</v>
      </c>
      <c r="F633" s="1">
        <v>0</v>
      </c>
      <c r="G633" s="2">
        <f t="shared" si="10"/>
        <v>1676514.7803199999</v>
      </c>
      <c r="H633" s="2">
        <f t="shared" si="11"/>
        <v>0.88000000000465661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801028.61</v>
      </c>
      <c r="D634" s="1">
        <f>'PR-RAS'!E640</f>
        <v>920897.29</v>
      </c>
      <c r="E634" s="1">
        <v>0</v>
      </c>
      <c r="F634" s="1">
        <v>0</v>
      </c>
      <c r="G634" s="2">
        <f t="shared" si="10"/>
        <v>1672907.0792699999</v>
      </c>
      <c r="H634" s="2">
        <f t="shared" si="11"/>
        <v>0.68000000005122274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5631.0899999999674</v>
      </c>
      <c r="E635" s="1">
        <v>0</v>
      </c>
      <c r="F635" s="1">
        <v>0</v>
      </c>
      <c r="G635" s="2">
        <f t="shared" si="10"/>
        <v>7140.2221199999585</v>
      </c>
      <c r="H635" s="2">
        <f t="shared" si="11"/>
        <v>8.999999996740371E-2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1372.109999999986</v>
      </c>
      <c r="D636" s="1">
        <f>'PR-RAS'!E642</f>
        <v>0</v>
      </c>
      <c r="E636" s="1">
        <v>0</v>
      </c>
      <c r="F636" s="1">
        <v>0</v>
      </c>
      <c r="G636" s="2">
        <f t="shared" si="10"/>
        <v>871.28984999999113</v>
      </c>
      <c r="H636" s="2">
        <f t="shared" si="11"/>
        <v>0.10999999998603016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10282.83</v>
      </c>
      <c r="D637" s="1">
        <f>'PR-RAS'!E643</f>
        <v>8910.7199999999993</v>
      </c>
      <c r="E637" s="1">
        <v>0</v>
      </c>
      <c r="F637" s="1">
        <v>0</v>
      </c>
      <c r="G637" s="2">
        <f t="shared" si="10"/>
        <v>17874.315719999999</v>
      </c>
      <c r="H637" s="2">
        <f t="shared" si="11"/>
        <v>0.4500000000007276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8910.7200000000139</v>
      </c>
      <c r="D639" s="1">
        <f>'PR-RAS'!E645</f>
        <v>14541.809999999967</v>
      </c>
      <c r="E639" s="1">
        <v>0</v>
      </c>
      <c r="F639" s="1">
        <v>0</v>
      </c>
      <c r="G639" s="2">
        <f t="shared" si="10"/>
        <v>24240.388919999965</v>
      </c>
      <c r="H639" s="2">
        <f t="shared" si="11"/>
        <v>0.47000000001935405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57410.28</v>
      </c>
      <c r="D641" s="1">
        <f>'PR-RAS'!E647</f>
        <v>67911.570000000007</v>
      </c>
      <c r="E641" s="1">
        <v>0</v>
      </c>
      <c r="F641" s="1">
        <v>0</v>
      </c>
      <c r="G641" s="2">
        <f t="shared" si="10"/>
        <v>123669.38880000002</v>
      </c>
      <c r="H641" s="2">
        <f t="shared" si="11"/>
        <v>0.70999999999185093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16120.34</v>
      </c>
      <c r="D642" s="1">
        <f>'PR-RAS'!E649</f>
        <v>13601.61</v>
      </c>
      <c r="E642" s="1">
        <v>0</v>
      </c>
      <c r="F642" s="1">
        <v>0</v>
      </c>
      <c r="G642" s="2">
        <f t="shared" si="10"/>
        <v>27770.401959999999</v>
      </c>
      <c r="H642" s="2">
        <f t="shared" si="11"/>
        <v>0.72999999999956344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131940.01999999999</v>
      </c>
      <c r="D643" s="1">
        <f>'PR-RAS'!E650</f>
        <v>128001.23</v>
      </c>
      <c r="E643" s="1">
        <v>0</v>
      </c>
      <c r="F643" s="1">
        <v>0</v>
      </c>
      <c r="G643" s="2">
        <f t="shared" si="10"/>
        <v>249059.07215999998</v>
      </c>
      <c r="H643" s="2">
        <f t="shared" si="11"/>
        <v>0.24999999998544808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134458.75</v>
      </c>
      <c r="D644" s="1">
        <f>'PR-RAS'!E651</f>
        <v>120900.58</v>
      </c>
      <c r="E644" s="1">
        <v>0</v>
      </c>
      <c r="F644" s="1">
        <v>0</v>
      </c>
      <c r="G644" s="2">
        <f t="shared" si="10"/>
        <v>241935.12213000003</v>
      </c>
      <c r="H644" s="2">
        <f t="shared" si="11"/>
        <v>0.66999999999825377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13601.609999999986</v>
      </c>
      <c r="D645" s="1">
        <f>'PR-RAS'!E652</f>
        <v>20702.259999999995</v>
      </c>
      <c r="E645" s="1">
        <v>0</v>
      </c>
      <c r="F645" s="1">
        <v>0</v>
      </c>
      <c r="G645" s="2">
        <f t="shared" si="10"/>
        <v>35423.947719999982</v>
      </c>
      <c r="H645" s="2">
        <f t="shared" si="11"/>
        <v>0.65000000000873115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39</v>
      </c>
      <c r="E647" s="1">
        <v>0</v>
      </c>
      <c r="F647" s="1">
        <v>0</v>
      </c>
      <c r="G647" s="2">
        <f t="shared" si="10"/>
        <v>75.582000000000008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39</v>
      </c>
      <c r="E649" s="1">
        <v>0</v>
      </c>
      <c r="F649" s="1">
        <v>0</v>
      </c>
      <c r="G649" s="2">
        <f t="shared" si="10"/>
        <v>75.816000000000003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690572.84</v>
      </c>
      <c r="D668" s="1">
        <f>'PR-RAS'!E675</f>
        <v>777556.38</v>
      </c>
      <c r="E668" s="1">
        <v>0</v>
      </c>
      <c r="F668" s="1">
        <v>0</v>
      </c>
      <c r="G668" s="2">
        <f t="shared" si="10"/>
        <v>1497872.2952000001</v>
      </c>
      <c r="H668" s="2">
        <f t="shared" si="11"/>
        <v>0.5400000000372529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1836.22</v>
      </c>
      <c r="D669" s="1">
        <f>'PR-RAS'!E676</f>
        <v>2450</v>
      </c>
      <c r="E669" s="1">
        <v>0</v>
      </c>
      <c r="F669" s="1">
        <v>0</v>
      </c>
      <c r="G669" s="2">
        <f t="shared" si="10"/>
        <v>4499.7949600000002</v>
      </c>
      <c r="H669" s="2">
        <f t="shared" si="11"/>
        <v>0.22000000000002728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431.35</v>
      </c>
      <c r="D670" s="1">
        <f>'PR-RAS'!E677</f>
        <v>605.20000000000005</v>
      </c>
      <c r="E670" s="1">
        <v>0</v>
      </c>
      <c r="F670" s="1">
        <v>0</v>
      </c>
      <c r="G670" s="2">
        <f t="shared" si="10"/>
        <v>1098.3307500000001</v>
      </c>
      <c r="H670" s="2">
        <f t="shared" si="11"/>
        <v>0.55000000000006821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13497.91</v>
      </c>
      <c r="D703" s="1">
        <f>'PR-RAS'!E710</f>
        <v>1778.34</v>
      </c>
      <c r="E703" s="1">
        <v>0</v>
      </c>
      <c r="F703" s="1">
        <v>0</v>
      </c>
      <c r="G703" s="2">
        <f t="shared" si="10"/>
        <v>11972.322179999999</v>
      </c>
      <c r="H703" s="2">
        <f t="shared" si="11"/>
        <v>0.43000000000006366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824.76</v>
      </c>
      <c r="D705" s="1">
        <f>'PR-RAS'!E712</f>
        <v>522.91</v>
      </c>
      <c r="E705" s="1">
        <v>0</v>
      </c>
      <c r="F705" s="1">
        <v>0</v>
      </c>
      <c r="G705" s="2">
        <f t="shared" si="10"/>
        <v>1316.8883199999998</v>
      </c>
      <c r="H705" s="2">
        <f t="shared" si="11"/>
        <v>0.33000000000004093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4342.42</v>
      </c>
      <c r="E709" s="1">
        <v>0</v>
      </c>
      <c r="F709" s="1">
        <v>0</v>
      </c>
      <c r="G709" s="2">
        <f t="shared" si="10"/>
        <v>6148.86672</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476.93</v>
      </c>
      <c r="D710" s="1">
        <f>'PR-RAS'!E717</f>
        <v>2421.66</v>
      </c>
      <c r="E710" s="1">
        <v>0</v>
      </c>
      <c r="F710" s="1">
        <v>0</v>
      </c>
      <c r="G710" s="2">
        <f t="shared" si="10"/>
        <v>3772.0572499999998</v>
      </c>
      <c r="H710" s="2">
        <f t="shared" si="11"/>
        <v>0.4100000000001387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18176.830000000002</v>
      </c>
      <c r="D711" s="1">
        <f>'PR-RAS'!E718</f>
        <v>21563.37</v>
      </c>
      <c r="E711" s="1">
        <v>0</v>
      </c>
      <c r="F711" s="1">
        <v>0</v>
      </c>
      <c r="G711" s="2">
        <f t="shared" si="10"/>
        <v>43525.534699999997</v>
      </c>
      <c r="H711" s="2">
        <f t="shared" si="11"/>
        <v>0.53999999999723514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929.06</v>
      </c>
      <c r="D713" s="1">
        <f>'PR-RAS'!E720</f>
        <v>0</v>
      </c>
      <c r="E713" s="1">
        <v>0</v>
      </c>
      <c r="F713" s="1">
        <v>0</v>
      </c>
      <c r="G713" s="2">
        <f t="shared" si="10"/>
        <v>661.4907199999999</v>
      </c>
      <c r="H713" s="2">
        <f t="shared" si="11"/>
        <v>5.999999999994543E-2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1846.63</v>
      </c>
      <c r="D715" s="1">
        <f>'PR-RAS'!E722</f>
        <v>1974.86</v>
      </c>
      <c r="E715" s="1">
        <v>0</v>
      </c>
      <c r="F715" s="1">
        <v>0</v>
      </c>
      <c r="G715" s="2">
        <f t="shared" si="10"/>
        <v>4138.5938999999998</v>
      </c>
      <c r="H715" s="2">
        <f t="shared" si="11"/>
        <v>0.50999999999999091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352.75</v>
      </c>
      <c r="D821" s="1">
        <f>'PR-RAS'!E828</f>
        <v>0</v>
      </c>
      <c r="E821" s="1">
        <v>0</v>
      </c>
      <c r="F821" s="1">
        <v>0</v>
      </c>
      <c r="G821" s="2">
        <f t="shared" si="18"/>
        <v>289.255</v>
      </c>
      <c r="H821" s="2">
        <f t="shared" si="19"/>
        <v>0.25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124403.69999999998</v>
      </c>
      <c r="D984" s="6">
        <f>BILANCA!E6</f>
        <v>149280.21999999997</v>
      </c>
      <c r="E984" s="6">
        <v>0</v>
      </c>
      <c r="F984" s="6">
        <v>0</v>
      </c>
      <c r="G984" s="7">
        <f t="shared" ref="G984:G1241" si="22">B984/1000*C984+B984/500*D984</f>
        <v>422.96413999999993</v>
      </c>
      <c r="H984" s="7">
        <f t="shared" si="19"/>
        <v>0.51999999998952262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49149.299999999988</v>
      </c>
      <c r="D985" s="1">
        <f>BILANCA!E7</f>
        <v>51013.63999999997</v>
      </c>
      <c r="E985" s="1">
        <v>0</v>
      </c>
      <c r="F985" s="1">
        <v>0</v>
      </c>
      <c r="G985" s="2">
        <f t="shared" si="22"/>
        <v>302.35315999999989</v>
      </c>
      <c r="H985" s="2">
        <f t="shared" si="19"/>
        <v>0.66000000001804437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49149.299999999988</v>
      </c>
      <c r="D990" s="1">
        <f>BILANCA!E12</f>
        <v>51013.63999999997</v>
      </c>
      <c r="E990" s="1">
        <v>0</v>
      </c>
      <c r="F990" s="1">
        <v>0</v>
      </c>
      <c r="G990" s="2">
        <f t="shared" si="22"/>
        <v>1058.2360599999995</v>
      </c>
      <c r="H990" s="2">
        <f t="shared" si="19"/>
        <v>0.66000000001804437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30346.099999999995</v>
      </c>
      <c r="D991" s="1">
        <f>BILANCA!E13</f>
        <v>29752.439999999995</v>
      </c>
      <c r="E991" s="1">
        <v>0</v>
      </c>
      <c r="F991" s="1">
        <v>0</v>
      </c>
      <c r="G991" s="2">
        <f t="shared" si="22"/>
        <v>718.80783999999994</v>
      </c>
      <c r="H991" s="2">
        <f t="shared" si="19"/>
        <v>0.53999999998995918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43989.71</v>
      </c>
      <c r="D993" s="1">
        <f>BILANCA!E15</f>
        <v>43989.71</v>
      </c>
      <c r="E993" s="1">
        <v>0</v>
      </c>
      <c r="F993" s="1">
        <v>0</v>
      </c>
      <c r="G993" s="2">
        <f t="shared" si="22"/>
        <v>1319.6913</v>
      </c>
      <c r="H993" s="2">
        <f t="shared" si="19"/>
        <v>0.58000000000174623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875.84</v>
      </c>
      <c r="E994" s="1">
        <v>0</v>
      </c>
      <c r="F994" s="1">
        <v>0</v>
      </c>
      <c r="G994" s="2">
        <f t="shared" si="22"/>
        <v>19.26848</v>
      </c>
      <c r="H994" s="2">
        <f t="shared" si="19"/>
        <v>0.15999999999996817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875.84</v>
      </c>
      <c r="D995" s="1">
        <f>BILANCA!E17</f>
        <v>0</v>
      </c>
      <c r="E995" s="1">
        <v>0</v>
      </c>
      <c r="F995" s="1">
        <v>0</v>
      </c>
      <c r="G995" s="2">
        <f t="shared" si="22"/>
        <v>10.51008</v>
      </c>
      <c r="H995" s="2">
        <f t="shared" si="19"/>
        <v>0.15999999999996817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14519.45</v>
      </c>
      <c r="D996" s="1">
        <f>BILANCA!E18</f>
        <v>15113.11</v>
      </c>
      <c r="E996" s="1">
        <v>0</v>
      </c>
      <c r="F996" s="1">
        <v>0</v>
      </c>
      <c r="G996" s="2">
        <f t="shared" si="22"/>
        <v>581.69371000000001</v>
      </c>
      <c r="H996" s="2">
        <f t="shared" si="19"/>
        <v>0.56000000000130967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10484.459999999992</v>
      </c>
      <c r="D997" s="1">
        <f>BILANCA!E19</f>
        <v>12741.50999999998</v>
      </c>
      <c r="E997" s="1">
        <v>0</v>
      </c>
      <c r="F997" s="1">
        <v>0</v>
      </c>
      <c r="G997" s="2">
        <f t="shared" si="22"/>
        <v>503.54471999999936</v>
      </c>
      <c r="H997" s="2">
        <f t="shared" si="19"/>
        <v>0.95000000001164153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81227.899999999994</v>
      </c>
      <c r="D998" s="1">
        <f>BILANCA!E20</f>
        <v>53290.44</v>
      </c>
      <c r="E998" s="1">
        <v>0</v>
      </c>
      <c r="F998" s="1">
        <v>0</v>
      </c>
      <c r="G998" s="2">
        <f t="shared" si="22"/>
        <v>2817.1316999999999</v>
      </c>
      <c r="H998" s="2">
        <f t="shared" si="19"/>
        <v>0.54000000000814907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1582.65</v>
      </c>
      <c r="D999" s="1">
        <f>BILANCA!E21</f>
        <v>824.61</v>
      </c>
      <c r="E999" s="1">
        <v>0</v>
      </c>
      <c r="F999" s="1">
        <v>0</v>
      </c>
      <c r="G999" s="2">
        <f t="shared" si="22"/>
        <v>51.709920000000004</v>
      </c>
      <c r="H999" s="2">
        <f t="shared" si="19"/>
        <v>0.73999999999989541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62640.33</v>
      </c>
      <c r="D1000" s="1">
        <f>BILANCA!E22</f>
        <v>64708.95</v>
      </c>
      <c r="E1000" s="1">
        <v>0</v>
      </c>
      <c r="F1000" s="1">
        <v>0</v>
      </c>
      <c r="G1000" s="2">
        <f t="shared" si="22"/>
        <v>3264.9899100000002</v>
      </c>
      <c r="H1000" s="2">
        <f t="shared" si="19"/>
        <v>0.38000000000465661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10796.46</v>
      </c>
      <c r="D1002" s="1">
        <f>BILANCA!E24</f>
        <v>9736.9599999999991</v>
      </c>
      <c r="E1002" s="1">
        <v>0</v>
      </c>
      <c r="F1002" s="1">
        <v>0</v>
      </c>
      <c r="G1002" s="2">
        <f t="shared" si="22"/>
        <v>575.13721999999996</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5352.78</v>
      </c>
      <c r="D1003" s="1">
        <f>BILANCA!E25</f>
        <v>5352.78</v>
      </c>
      <c r="E1003" s="1">
        <v>0</v>
      </c>
      <c r="F1003" s="1">
        <v>0</v>
      </c>
      <c r="G1003" s="2">
        <f t="shared" si="22"/>
        <v>321.16679999999997</v>
      </c>
      <c r="H1003" s="2">
        <f t="shared" si="19"/>
        <v>0.44000000000050932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10127.219999999999</v>
      </c>
      <c r="D1004" s="1">
        <f>BILANCA!E26</f>
        <v>10127.219999999999</v>
      </c>
      <c r="E1004" s="1">
        <v>0</v>
      </c>
      <c r="F1004" s="1">
        <v>0</v>
      </c>
      <c r="G1004" s="2">
        <f t="shared" si="22"/>
        <v>638.01486</v>
      </c>
      <c r="H1004" s="2">
        <f t="shared" si="19"/>
        <v>0.43999999999869033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161242.88</v>
      </c>
      <c r="D1006" s="1">
        <f>BILANCA!E28</f>
        <v>131299.45000000001</v>
      </c>
      <c r="E1006" s="1">
        <v>0</v>
      </c>
      <c r="F1006" s="1">
        <v>0</v>
      </c>
      <c r="G1006" s="2">
        <f t="shared" si="22"/>
        <v>9748.3609400000005</v>
      </c>
      <c r="H1006" s="2">
        <f t="shared" si="19"/>
        <v>0.57000000000698492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8307.69</v>
      </c>
      <c r="D1013" s="1">
        <f>BILANCA!E35</f>
        <v>8519.6899999999987</v>
      </c>
      <c r="E1013" s="1">
        <v>0</v>
      </c>
      <c r="F1013" s="1">
        <v>0</v>
      </c>
      <c r="G1013" s="2">
        <f t="shared" si="22"/>
        <v>760.4120999999999</v>
      </c>
      <c r="H1013" s="2">
        <f t="shared" si="19"/>
        <v>0.62000000000080036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8307.69</v>
      </c>
      <c r="D1014" s="1">
        <f>BILANCA!E36</f>
        <v>8686.89</v>
      </c>
      <c r="E1014" s="1">
        <v>0</v>
      </c>
      <c r="F1014" s="1">
        <v>0</v>
      </c>
      <c r="G1014" s="2">
        <f t="shared" si="22"/>
        <v>796.12556999999993</v>
      </c>
      <c r="H1014" s="2">
        <f t="shared" si="19"/>
        <v>0.42000000000007276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167.2</v>
      </c>
      <c r="E1018" s="1">
        <v>0</v>
      </c>
      <c r="F1018" s="1">
        <v>0</v>
      </c>
      <c r="G1018" s="2">
        <f t="shared" si="22"/>
        <v>11.704000000000001</v>
      </c>
      <c r="H1018" s="2">
        <f t="shared" si="19"/>
        <v>0.19999999999998863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11.049999999999955</v>
      </c>
      <c r="D1023" s="1">
        <f>BILANCA!E45</f>
        <v>0</v>
      </c>
      <c r="E1023" s="1">
        <v>0</v>
      </c>
      <c r="F1023" s="1">
        <v>0</v>
      </c>
      <c r="G1023" s="2">
        <f t="shared" si="22"/>
        <v>0.44199999999999817</v>
      </c>
      <c r="H1023" s="2">
        <f t="shared" si="19"/>
        <v>4.9999999999954525E-2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1526.71</v>
      </c>
      <c r="D1025" s="1">
        <f>BILANCA!E47</f>
        <v>1380.85</v>
      </c>
      <c r="E1025" s="1">
        <v>0</v>
      </c>
      <c r="F1025" s="1">
        <v>0</v>
      </c>
      <c r="G1025" s="2">
        <f t="shared" si="22"/>
        <v>180.11322000000001</v>
      </c>
      <c r="H1025" s="2">
        <f t="shared" si="19"/>
        <v>0.44000000000005457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1515.66</v>
      </c>
      <c r="D1028" s="1">
        <f>BILANCA!E50</f>
        <v>1380.85</v>
      </c>
      <c r="E1028" s="1">
        <v>0</v>
      </c>
      <c r="F1028" s="1">
        <v>0</v>
      </c>
      <c r="G1028" s="2">
        <f t="shared" si="22"/>
        <v>192.4812</v>
      </c>
      <c r="H1028" s="2">
        <f t="shared" si="19"/>
        <v>0.49000000000000909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28066.52</v>
      </c>
      <c r="D1032" s="1">
        <f>BILANCA!E54</f>
        <v>23588.01</v>
      </c>
      <c r="E1032" s="1">
        <v>0</v>
      </c>
      <c r="F1032" s="1">
        <v>0</v>
      </c>
      <c r="G1032" s="2">
        <f t="shared" si="22"/>
        <v>3686.8844600000002</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28066.52</v>
      </c>
      <c r="D1033" s="1">
        <f>BILANCA!E55</f>
        <v>23588.01</v>
      </c>
      <c r="E1033" s="1">
        <v>0</v>
      </c>
      <c r="F1033" s="1">
        <v>0</v>
      </c>
      <c r="G1033" s="2">
        <f t="shared" si="22"/>
        <v>3762.127</v>
      </c>
      <c r="H1033" s="2">
        <f t="shared" si="19"/>
        <v>0.48999999999796273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75254.399999999994</v>
      </c>
      <c r="D1046" s="1">
        <f>BILANCA!E68</f>
        <v>98266.58</v>
      </c>
      <c r="E1046" s="1">
        <v>0</v>
      </c>
      <c r="F1046" s="1">
        <v>0</v>
      </c>
      <c r="G1046" s="2">
        <f t="shared" si="22"/>
        <v>17122.616279999998</v>
      </c>
      <c r="H1046" s="2">
        <f t="shared" si="19"/>
        <v>0.819999999992433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13601.61</v>
      </c>
      <c r="D1047" s="1">
        <f>BILANCA!E69</f>
        <v>20702.259999999998</v>
      </c>
      <c r="E1047" s="1">
        <v>0</v>
      </c>
      <c r="F1047" s="1">
        <v>0</v>
      </c>
      <c r="G1047" s="2">
        <f t="shared" si="22"/>
        <v>3520.3923199999999</v>
      </c>
      <c r="H1047" s="2">
        <f t="shared" si="19"/>
        <v>0.64999999999781721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13601.61</v>
      </c>
      <c r="D1048" s="1">
        <f>BILANCA!E70</f>
        <v>20702.259999999998</v>
      </c>
      <c r="E1048" s="1">
        <v>0</v>
      </c>
      <c r="F1048" s="1">
        <v>0</v>
      </c>
      <c r="G1048" s="2">
        <f t="shared" si="22"/>
        <v>3575.3984500000001</v>
      </c>
      <c r="H1048" s="2">
        <f t="shared" si="19"/>
        <v>0.64999999999781721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13601.61</v>
      </c>
      <c r="D1050" s="1">
        <f>BILANCA!E72</f>
        <v>20702.259999999998</v>
      </c>
      <c r="E1050" s="1">
        <v>0</v>
      </c>
      <c r="F1050" s="1">
        <v>0</v>
      </c>
      <c r="G1050" s="2">
        <f t="shared" si="22"/>
        <v>3685.4107100000001</v>
      </c>
      <c r="H1050" s="2">
        <f t="shared" si="19"/>
        <v>0.64999999999781721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4043.43</v>
      </c>
      <c r="D1056" s="1">
        <f>BILANCA!E78</f>
        <v>8652.75</v>
      </c>
      <c r="E1056" s="1">
        <v>0</v>
      </c>
      <c r="F1056" s="1">
        <v>0</v>
      </c>
      <c r="G1056" s="2">
        <f t="shared" si="22"/>
        <v>1558.47189</v>
      </c>
      <c r="H1056" s="2">
        <f t="shared" si="19"/>
        <v>0.67999999999983629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4043.43</v>
      </c>
      <c r="D1064" s="1">
        <f>BILANCA!E86</f>
        <v>8652.75</v>
      </c>
      <c r="E1064" s="1">
        <v>0</v>
      </c>
      <c r="F1064" s="1">
        <v>0</v>
      </c>
      <c r="G1064" s="2">
        <f t="shared" si="22"/>
        <v>1729.26333</v>
      </c>
      <c r="H1064" s="2">
        <f t="shared" si="19"/>
        <v>0.67999999999983629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199.08</v>
      </c>
      <c r="D1124" s="1">
        <f>BILANCA!E146</f>
        <v>1000</v>
      </c>
      <c r="E1124" s="1">
        <v>0</v>
      </c>
      <c r="F1124" s="1">
        <v>0</v>
      </c>
      <c r="G1124" s="2">
        <f t="shared" si="22"/>
        <v>310.07028000000003</v>
      </c>
      <c r="H1124" s="2">
        <f t="shared" si="23"/>
        <v>8.0000000000012506E-2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199.08</v>
      </c>
      <c r="D1137" s="1">
        <f>BILANCA!E159</f>
        <v>1000</v>
      </c>
      <c r="E1137" s="1">
        <v>0</v>
      </c>
      <c r="F1137" s="1">
        <v>0</v>
      </c>
      <c r="G1137" s="2">
        <f t="shared" si="22"/>
        <v>338.65832</v>
      </c>
      <c r="H1137" s="2">
        <f t="shared" si="23"/>
        <v>8.0000000000012506E-2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57410.28</v>
      </c>
      <c r="D1148" s="1">
        <f>BILANCA!E170</f>
        <v>67911.570000000007</v>
      </c>
      <c r="E1148" s="1">
        <v>0</v>
      </c>
      <c r="F1148" s="1">
        <v>0</v>
      </c>
      <c r="G1148" s="2">
        <f t="shared" si="22"/>
        <v>31883.514300000003</v>
      </c>
      <c r="H1148" s="2">
        <f t="shared" si="23"/>
        <v>0.70999999999185093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57410.28</v>
      </c>
      <c r="D1151" s="1">
        <f>BILANCA!E173</f>
        <v>67911.570000000007</v>
      </c>
      <c r="E1151" s="1">
        <v>0</v>
      </c>
      <c r="F1151" s="1">
        <v>0</v>
      </c>
      <c r="G1151" s="2">
        <f t="shared" si="22"/>
        <v>32463.214560000008</v>
      </c>
      <c r="H1151" s="2">
        <f t="shared" si="23"/>
        <v>0.70999999999185093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124403.70000000001</v>
      </c>
      <c r="D1152" s="1">
        <f>BILANCA!E175</f>
        <v>149280.22</v>
      </c>
      <c r="E1152" s="1">
        <v>0</v>
      </c>
      <c r="F1152" s="1">
        <v>0</v>
      </c>
      <c r="G1152" s="2">
        <f t="shared" si="22"/>
        <v>71480.939660000004</v>
      </c>
      <c r="H1152" s="2">
        <f t="shared" si="23"/>
        <v>0.51999999998952262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65247.69</v>
      </c>
      <c r="D1153" s="1">
        <f>BILANCA!E176</f>
        <v>81827.86</v>
      </c>
      <c r="E1153" s="1">
        <v>0</v>
      </c>
      <c r="F1153" s="1">
        <v>0</v>
      </c>
      <c r="G1153" s="2">
        <f t="shared" si="22"/>
        <v>38913.579700000002</v>
      </c>
      <c r="H1153" s="2">
        <f t="shared" si="23"/>
        <v>0.44999999999708962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65247.69</v>
      </c>
      <c r="D1154" s="1">
        <f>BILANCA!E177</f>
        <v>81827.86</v>
      </c>
      <c r="E1154" s="1">
        <v>0</v>
      </c>
      <c r="F1154" s="1">
        <v>0</v>
      </c>
      <c r="G1154" s="2">
        <f t="shared" si="22"/>
        <v>39142.483110000001</v>
      </c>
      <c r="H1154" s="2">
        <f t="shared" si="23"/>
        <v>0.44999999999708962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57285.86</v>
      </c>
      <c r="D1155" s="1">
        <f>BILANCA!E178</f>
        <v>67771.570000000007</v>
      </c>
      <c r="E1155" s="1">
        <v>0</v>
      </c>
      <c r="F1155" s="1">
        <v>0</v>
      </c>
      <c r="G1155" s="2">
        <f t="shared" si="22"/>
        <v>33166.588000000003</v>
      </c>
      <c r="H1155" s="2">
        <f t="shared" si="23"/>
        <v>0.569999999992433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3876.25</v>
      </c>
      <c r="D1156" s="1">
        <f>BILANCA!E179</f>
        <v>5070.62</v>
      </c>
      <c r="E1156" s="1">
        <v>0</v>
      </c>
      <c r="F1156" s="1">
        <v>0</v>
      </c>
      <c r="G1156" s="2">
        <f t="shared" si="22"/>
        <v>2425.0257699999997</v>
      </c>
      <c r="H1156" s="2">
        <f t="shared" si="23"/>
        <v>0.63000000000010914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42.15</v>
      </c>
      <c r="D1157" s="1">
        <f>BILANCA!E180</f>
        <v>50.51</v>
      </c>
      <c r="E1157" s="1">
        <v>0</v>
      </c>
      <c r="F1157" s="1">
        <v>0</v>
      </c>
      <c r="G1157" s="2">
        <f t="shared" si="22"/>
        <v>24.911579999999997</v>
      </c>
      <c r="H1157" s="2">
        <f t="shared" si="23"/>
        <v>0.64000000000000057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42.15</v>
      </c>
      <c r="D1160" s="1">
        <f>BILANCA!E183</f>
        <v>50.51</v>
      </c>
      <c r="E1160" s="1">
        <v>0</v>
      </c>
      <c r="F1160" s="1">
        <v>0</v>
      </c>
      <c r="G1160" s="2">
        <f t="shared" si="22"/>
        <v>25.341090000000001</v>
      </c>
      <c r="H1160" s="2">
        <f t="shared" si="23"/>
        <v>0.64000000000000057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4043.43</v>
      </c>
      <c r="D1165" s="1">
        <f>BILANCA!E188</f>
        <v>8935.16</v>
      </c>
      <c r="E1165" s="1">
        <v>0</v>
      </c>
      <c r="F1165" s="1">
        <v>0</v>
      </c>
      <c r="G1165" s="2">
        <f t="shared" si="22"/>
        <v>3988.3024999999998</v>
      </c>
      <c r="H1165" s="2">
        <f t="shared" si="23"/>
        <v>0.58999999999969077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59156.01</v>
      </c>
      <c r="D1214" s="1">
        <f>BILANCA!E237</f>
        <v>67452.36</v>
      </c>
      <c r="E1214" s="1">
        <v>0</v>
      </c>
      <c r="F1214" s="1">
        <v>0</v>
      </c>
      <c r="G1214" s="2">
        <f t="shared" si="22"/>
        <v>44828.028630000001</v>
      </c>
      <c r="H1214" s="2">
        <f t="shared" si="23"/>
        <v>0.37000000000261934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50046.21</v>
      </c>
      <c r="D1215" s="1">
        <f>BILANCA!E238</f>
        <v>51910.549999999996</v>
      </c>
      <c r="E1215" s="1">
        <v>0</v>
      </c>
      <c r="F1215" s="1">
        <v>0</v>
      </c>
      <c r="G1215" s="2">
        <f t="shared" si="22"/>
        <v>35697.215920000002</v>
      </c>
      <c r="H1215" s="2">
        <f t="shared" si="23"/>
        <v>0.66000000000349246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50046.21</v>
      </c>
      <c r="D1216" s="1">
        <f>BILANCA!E239</f>
        <v>51910.549999999996</v>
      </c>
      <c r="E1216" s="1">
        <v>0</v>
      </c>
      <c r="F1216" s="1">
        <v>0</v>
      </c>
      <c r="G1216" s="2">
        <f t="shared" si="22"/>
        <v>35851.083229999997</v>
      </c>
      <c r="H1216" s="2">
        <f t="shared" si="23"/>
        <v>0.66000000000349246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46802.14</v>
      </c>
      <c r="D1217" s="1">
        <f>BILANCA!E240</f>
        <v>51694.09</v>
      </c>
      <c r="E1217" s="1">
        <v>0</v>
      </c>
      <c r="F1217" s="1">
        <v>0</v>
      </c>
      <c r="G1217" s="2">
        <f t="shared" si="22"/>
        <v>35144.534879999999</v>
      </c>
      <c r="H1217" s="2">
        <f t="shared" si="23"/>
        <v>0.22999999999592546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3244.07</v>
      </c>
      <c r="D1218" s="1">
        <f>BILANCA!E241</f>
        <v>216.46</v>
      </c>
      <c r="E1218" s="1">
        <v>0</v>
      </c>
      <c r="F1218" s="1">
        <v>0</v>
      </c>
      <c r="G1218" s="2">
        <f t="shared" si="22"/>
        <v>864.09265000000005</v>
      </c>
      <c r="H1218" s="2">
        <f t="shared" si="23"/>
        <v>0.53000000000017167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8910.7199999999993</v>
      </c>
      <c r="D1222" s="1">
        <f>BILANCA!E245</f>
        <v>14541.81</v>
      </c>
      <c r="E1222" s="1">
        <v>0</v>
      </c>
      <c r="F1222" s="1">
        <v>0</v>
      </c>
      <c r="G1222" s="2">
        <f t="shared" si="22"/>
        <v>9080.6472599999997</v>
      </c>
      <c r="H1222" s="2">
        <f t="shared" si="23"/>
        <v>0.47000000000116415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8910.7199999999993</v>
      </c>
      <c r="D1223" s="1">
        <f>BILANCA!E246</f>
        <v>14541.81</v>
      </c>
      <c r="E1223" s="1">
        <v>0</v>
      </c>
      <c r="F1223" s="1">
        <v>0</v>
      </c>
      <c r="G1223" s="2">
        <f t="shared" si="22"/>
        <v>9118.641599999999</v>
      </c>
      <c r="H1223" s="2">
        <f t="shared" si="23"/>
        <v>0.47000000000116415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8910.7199999999993</v>
      </c>
      <c r="D1224" s="1">
        <f>BILANCA!E247</f>
        <v>14541.81</v>
      </c>
      <c r="E1224" s="1">
        <v>0</v>
      </c>
      <c r="F1224" s="1">
        <v>0</v>
      </c>
      <c r="G1224" s="2">
        <f t="shared" si="22"/>
        <v>9156.6359400000001</v>
      </c>
      <c r="H1224" s="2">
        <f t="shared" si="23"/>
        <v>0.47000000000116415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199.08</v>
      </c>
      <c r="D1232" s="1">
        <f>BILANCA!E255</f>
        <v>1000</v>
      </c>
      <c r="E1232" s="1">
        <v>0</v>
      </c>
      <c r="F1232" s="1">
        <v>0</v>
      </c>
      <c r="G1232" s="2">
        <f t="shared" si="22"/>
        <v>547.57092</v>
      </c>
      <c r="H1232" s="2">
        <f t="shared" si="23"/>
        <v>8.0000000000012506E-2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23004.95</v>
      </c>
      <c r="E1236" s="1">
        <v>0</v>
      </c>
      <c r="F1236" s="1">
        <v>0</v>
      </c>
      <c r="G1236" s="2">
        <f t="shared" si="22"/>
        <v>11640.504700000001</v>
      </c>
      <c r="H1236" s="2">
        <f t="shared" si="23"/>
        <v>4.9999999999272404E-2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23004.95</v>
      </c>
      <c r="E1237" s="1">
        <v>0</v>
      </c>
      <c r="F1237" s="1">
        <v>0</v>
      </c>
      <c r="G1237" s="2">
        <f t="shared" si="22"/>
        <v>11686.5146</v>
      </c>
      <c r="H1237" s="2">
        <f t="shared" si="23"/>
        <v>4.9999999999272404E-2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199.08</v>
      </c>
      <c r="D1240" s="1">
        <f>BILANCA!E264</f>
        <v>1000</v>
      </c>
      <c r="E1240" s="1">
        <v>0</v>
      </c>
      <c r="F1240" s="1">
        <v>0</v>
      </c>
      <c r="G1240" s="2">
        <f t="shared" si="22"/>
        <v>565.16355999999996</v>
      </c>
      <c r="H1240" s="2">
        <f t="shared" si="23"/>
        <v>8.0000000000012506E-2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4043.43</v>
      </c>
      <c r="D1244" s="1">
        <f>BILANCA!E268</f>
        <v>8652.75</v>
      </c>
      <c r="E1244" s="1">
        <v>0</v>
      </c>
      <c r="F1244" s="1">
        <v>0</v>
      </c>
      <c r="G1244" s="2">
        <f t="shared" si="24"/>
        <v>5572.0707299999995</v>
      </c>
      <c r="H1244" s="2">
        <f t="shared" si="23"/>
        <v>0.67999999999983629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65247.69</v>
      </c>
      <c r="D1264" s="1">
        <f>BILANCA!E288</f>
        <v>81827.86</v>
      </c>
      <c r="E1264" s="1">
        <v>0</v>
      </c>
      <c r="F1264" s="1">
        <v>0</v>
      </c>
      <c r="G1264" s="2">
        <f t="shared" si="24"/>
        <v>64321.858210000006</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4043.43</v>
      </c>
      <c r="D1278" s="1">
        <f>BILANCA!E302</f>
        <v>8935.16</v>
      </c>
      <c r="E1278" s="1">
        <v>0</v>
      </c>
      <c r="F1278" s="1">
        <v>0</v>
      </c>
      <c r="G1278" s="2">
        <f t="shared" si="24"/>
        <v>6464.5562499999996</v>
      </c>
      <c r="H1278" s="2">
        <f t="shared" si="23"/>
        <v>0.58999999999969077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801028.6100000001</v>
      </c>
      <c r="D1408" s="1">
        <f>'RAS-funkcijski'!E114</f>
        <v>920897.28999999992</v>
      </c>
      <c r="E1408" s="1">
        <v>0</v>
      </c>
      <c r="F1408" s="1">
        <v>0</v>
      </c>
      <c r="G1408" s="2">
        <f t="shared" si="24"/>
        <v>290710.55089999997</v>
      </c>
      <c r="H1408" s="2">
        <f t="shared" si="27"/>
        <v>0.6799999998183921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797734.8</v>
      </c>
      <c r="D1412" s="1">
        <f>'RAS-funkcijski'!E118</f>
        <v>917601.82</v>
      </c>
      <c r="E1412" s="1">
        <v>0</v>
      </c>
      <c r="F1412" s="1">
        <v>0</v>
      </c>
      <c r="G1412" s="2">
        <f t="shared" si="24"/>
        <v>300154.98216000001</v>
      </c>
      <c r="H1412" s="2">
        <f t="shared" si="27"/>
        <v>0.38000000000465661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797734.8</v>
      </c>
      <c r="D1414" s="1">
        <f>'RAS-funkcijski'!E120</f>
        <v>917601.82</v>
      </c>
      <c r="E1414" s="1">
        <v>0</v>
      </c>
      <c r="F1414" s="1">
        <v>0</v>
      </c>
      <c r="G1414" s="2">
        <f t="shared" si="24"/>
        <v>305420.85904000001</v>
      </c>
      <c r="H1414" s="2">
        <f t="shared" si="27"/>
        <v>0.38000000000465661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3293.81</v>
      </c>
      <c r="D1422" s="1">
        <f>'RAS-funkcijski'!E128</f>
        <v>3295.47</v>
      </c>
      <c r="E1422" s="1">
        <v>0</v>
      </c>
      <c r="F1422" s="1">
        <v>0</v>
      </c>
      <c r="G1422" s="2">
        <f t="shared" si="24"/>
        <v>1225.7089999999998</v>
      </c>
      <c r="H1422" s="2">
        <f t="shared" si="27"/>
        <v>0.65999999999985448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801028.6100000001</v>
      </c>
      <c r="D1435" s="13">
        <f>'RAS-funkcijski'!E141</f>
        <v>920897.28999999992</v>
      </c>
      <c r="E1435" s="13">
        <v>0</v>
      </c>
      <c r="F1435" s="13">
        <v>0</v>
      </c>
      <c r="G1435" s="14">
        <f t="shared" si="24"/>
        <v>362066.77703</v>
      </c>
      <c r="H1435" s="14">
        <f t="shared" si="27"/>
        <v>0.6799999998183921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4663.28</v>
      </c>
      <c r="D1436" s="6">
        <f>'P-VRIO'!E5</f>
        <v>4663.28</v>
      </c>
      <c r="E1436" s="6">
        <v>0</v>
      </c>
      <c r="F1436" s="6">
        <v>0</v>
      </c>
      <c r="G1436" s="7">
        <f t="shared" si="24"/>
        <v>13.989839999999997</v>
      </c>
      <c r="H1436" s="7">
        <f t="shared" si="27"/>
        <v>0.55999999999949068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4663.28</v>
      </c>
      <c r="D1453" s="1">
        <f>'P-VRIO'!E22</f>
        <v>4663.28</v>
      </c>
      <c r="E1453" s="1">
        <v>0</v>
      </c>
      <c r="F1453" s="1">
        <v>0</v>
      </c>
      <c r="G1453" s="2">
        <f t="shared" si="24"/>
        <v>251.81711999999999</v>
      </c>
      <c r="H1453" s="2">
        <f t="shared" si="27"/>
        <v>0.55999999999949068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4663.28</v>
      </c>
      <c r="D1454" s="1">
        <f>'P-VRIO'!E23</f>
        <v>4663.28</v>
      </c>
      <c r="E1454" s="1">
        <v>0</v>
      </c>
      <c r="F1454" s="1">
        <v>0</v>
      </c>
      <c r="G1454" s="2">
        <f t="shared" si="24"/>
        <v>265.80696</v>
      </c>
      <c r="H1454" s="2">
        <f t="shared" si="27"/>
        <v>0.55999999999949068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4663.28</v>
      </c>
      <c r="D1456" s="1">
        <f>'P-VRIO'!E25</f>
        <v>4663.28</v>
      </c>
      <c r="E1456" s="1">
        <v>0</v>
      </c>
      <c r="F1456" s="1">
        <v>0</v>
      </c>
      <c r="G1456" s="2">
        <f t="shared" si="24"/>
        <v>293.78664000000003</v>
      </c>
      <c r="H1456" s="2">
        <f t="shared" si="27"/>
        <v>0.55999999999949068</v>
      </c>
      <c r="I1456" s="10">
        <f t="shared" si="30"/>
        <v>164.5205183998504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65247.69</v>
      </c>
      <c r="D1480" s="6"/>
      <c r="E1480" s="6">
        <v>0</v>
      </c>
      <c r="F1480" s="6">
        <v>0</v>
      </c>
      <c r="G1480" s="7">
        <f t="shared" ref="G1480:G1580" si="34">B1480/1000*C1480</f>
        <v>65.247690000000006</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938221.19000000006</v>
      </c>
      <c r="D1481" s="1">
        <v>0</v>
      </c>
      <c r="E1481" s="1">
        <v>0</v>
      </c>
      <c r="F1481" s="1">
        <v>0</v>
      </c>
      <c r="G1481" s="2">
        <f t="shared" si="34"/>
        <v>1876.4423800000002</v>
      </c>
      <c r="H1481" s="2">
        <f t="shared" si="35"/>
        <v>0.19000000006053597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934110.84000000008</v>
      </c>
      <c r="D1483" s="1">
        <v>0</v>
      </c>
      <c r="E1483" s="1">
        <v>0</v>
      </c>
      <c r="F1483" s="1">
        <v>0</v>
      </c>
      <c r="G1483" s="2">
        <f t="shared" si="34"/>
        <v>3736.4433600000002</v>
      </c>
      <c r="H1483" s="2">
        <f t="shared" si="35"/>
        <v>0.15999999991618097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774146.1</v>
      </c>
      <c r="D1484" s="1">
        <v>0</v>
      </c>
      <c r="E1484" s="1">
        <v>0</v>
      </c>
      <c r="F1484" s="1">
        <v>0</v>
      </c>
      <c r="G1484" s="2">
        <f t="shared" si="34"/>
        <v>3870.7305000000001</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139614.70000000001</v>
      </c>
      <c r="D1485" s="1">
        <v>0</v>
      </c>
      <c r="E1485" s="1">
        <v>0</v>
      </c>
      <c r="F1485" s="1">
        <v>0</v>
      </c>
      <c r="G1485" s="2">
        <f t="shared" si="34"/>
        <v>837.68820000000005</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450.02</v>
      </c>
      <c r="D1486" s="1">
        <v>0</v>
      </c>
      <c r="E1486" s="1">
        <v>0</v>
      </c>
      <c r="F1486" s="1">
        <v>0</v>
      </c>
      <c r="G1486" s="2">
        <f t="shared" si="34"/>
        <v>3.1501399999999999</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19900.02</v>
      </c>
      <c r="D1491" s="1">
        <v>0</v>
      </c>
      <c r="E1491" s="1">
        <v>0</v>
      </c>
      <c r="F1491" s="1">
        <v>0</v>
      </c>
      <c r="G1491" s="2">
        <f t="shared" si="34"/>
        <v>238.80024</v>
      </c>
      <c r="H1491" s="2">
        <f t="shared" si="35"/>
        <v>2.0000000000436557E-2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4110.3500000000004</v>
      </c>
      <c r="D1492" s="1">
        <v>0</v>
      </c>
      <c r="E1492" s="1">
        <v>0</v>
      </c>
      <c r="F1492" s="1">
        <v>0</v>
      </c>
      <c r="G1492" s="2">
        <f t="shared" si="34"/>
        <v>53.434550000000002</v>
      </c>
      <c r="H1492" s="2">
        <f t="shared" si="35"/>
        <v>0.3500000000003638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921641.02</v>
      </c>
      <c r="D1499" s="1">
        <v>0</v>
      </c>
      <c r="E1499" s="1">
        <v>0</v>
      </c>
      <c r="F1499" s="1">
        <v>0</v>
      </c>
      <c r="G1499" s="2">
        <f t="shared" si="34"/>
        <v>18432.820400000001</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917530.67</v>
      </c>
      <c r="D1501" s="1">
        <v>0</v>
      </c>
      <c r="E1501" s="1">
        <v>0</v>
      </c>
      <c r="F1501" s="1">
        <v>0</v>
      </c>
      <c r="G1501" s="2">
        <f t="shared" si="34"/>
        <v>20185.674739999999</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763660.39</v>
      </c>
      <c r="D1502" s="1">
        <v>0</v>
      </c>
      <c r="E1502" s="1">
        <v>0</v>
      </c>
      <c r="F1502" s="1">
        <v>0</v>
      </c>
      <c r="G1502" s="2">
        <f t="shared" si="34"/>
        <v>17564.188969999999</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138420.32999999999</v>
      </c>
      <c r="D1503" s="1">
        <v>0</v>
      </c>
      <c r="E1503" s="1">
        <v>0</v>
      </c>
      <c r="F1503" s="1">
        <v>0</v>
      </c>
      <c r="G1503" s="2">
        <f t="shared" si="34"/>
        <v>3322.0879199999999</v>
      </c>
      <c r="H1503" s="2">
        <f t="shared" si="35"/>
        <v>0.32999999998719431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441.66</v>
      </c>
      <c r="D1504" s="1">
        <v>0</v>
      </c>
      <c r="E1504" s="1">
        <v>0</v>
      </c>
      <c r="F1504" s="1">
        <v>0</v>
      </c>
      <c r="G1504" s="2">
        <f t="shared" si="34"/>
        <v>11.041500000000001</v>
      </c>
      <c r="H1504" s="2">
        <f t="shared" si="35"/>
        <v>0.33999999999997499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15008.29</v>
      </c>
      <c r="D1509" s="1">
        <v>0</v>
      </c>
      <c r="E1509" s="1">
        <v>0</v>
      </c>
      <c r="F1509" s="1">
        <v>0</v>
      </c>
      <c r="G1509" s="2">
        <f t="shared" si="34"/>
        <v>450.24869999999999</v>
      </c>
      <c r="H1509" s="2">
        <f t="shared" si="35"/>
        <v>0.29000000000087311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4110.3500000000004</v>
      </c>
      <c r="D1510" s="1">
        <v>0</v>
      </c>
      <c r="E1510" s="1">
        <v>0</v>
      </c>
      <c r="F1510" s="1">
        <v>0</v>
      </c>
      <c r="G1510" s="2">
        <f t="shared" si="34"/>
        <v>127.42085000000002</v>
      </c>
      <c r="H1510" s="2">
        <f t="shared" si="35"/>
        <v>0.3500000000003638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81827.860000000102</v>
      </c>
      <c r="D1517" s="1">
        <v>0</v>
      </c>
      <c r="E1517" s="1">
        <v>0</v>
      </c>
      <c r="F1517" s="1">
        <v>0</v>
      </c>
      <c r="G1517" s="2">
        <f t="shared" si="34"/>
        <v>3109.4586800000038</v>
      </c>
      <c r="H1517" s="2">
        <f t="shared" si="35"/>
        <v>0.13999999989755452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81827.86</v>
      </c>
      <c r="D1576" s="1">
        <v>0</v>
      </c>
      <c r="E1576" s="1">
        <v>0</v>
      </c>
      <c r="F1576" s="1">
        <v>0</v>
      </c>
      <c r="G1576" s="2">
        <f t="shared" si="34"/>
        <v>7937.30242</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81827.86</v>
      </c>
      <c r="D1578" s="1">
        <v>0</v>
      </c>
      <c r="E1578" s="1">
        <v>0</v>
      </c>
      <c r="F1578" s="1">
        <v>0</v>
      </c>
      <c r="G1578" s="2">
        <f t="shared" si="34"/>
        <v>8100.9581400000006</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23376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799656.5</v>
      </c>
      <c r="I16" s="170">
        <f>'PR-RAS'!E6</f>
        <v>926528.38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797978.84</v>
      </c>
      <c r="I17" s="170">
        <f>'PR-RAS'!E151</f>
        <v>916786.94000000006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8910.7200000000139</v>
      </c>
      <c r="I18" s="170">
        <f>'PR-RAS'!E645</f>
        <v>14541.809999999967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49149.299999999988</v>
      </c>
      <c r="I20" s="173">
        <f>BILANCA!E7</f>
        <v>51013.63999999997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75254.399999999994</v>
      </c>
      <c r="I21" s="175">
        <f>BILANCA!E68</f>
        <v>98266.58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65247.69</v>
      </c>
      <c r="I22" s="175">
        <f>BILANCA!E176</f>
        <v>81827.86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59156.01</v>
      </c>
      <c r="I23" s="177">
        <f>BILANCA!E237</f>
        <v>67452.36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801028.6100000001</v>
      </c>
      <c r="I27" s="175">
        <f>'RAS-funkcijski'!E114</f>
        <v>920897.28999999992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801028.6100000001</v>
      </c>
      <c r="I28" s="179">
        <f>'RAS-funkcijski'!E141</f>
        <v>920897.28999999992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4663.28</v>
      </c>
      <c r="I29" s="173">
        <f>'P-VRIO'!E5</f>
        <v>4663.28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4663.28</v>
      </c>
      <c r="I30" s="175">
        <f>'P-VRIO'!E22</f>
        <v>4663.28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65247.69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81827.860000000102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81827.86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17" zoomScaleNormal="100" workbookViewId="0">
      <selection activeCell="E137" sqref="E1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799656.5</v>
      </c>
      <c r="E6" s="51">
        <f>E7+E44+E50+E82+E106+E124+E133+E139</f>
        <v>926528.38</v>
      </c>
      <c r="F6" s="52">
        <f t="shared" ref="F6:F131" si="0">IF(D6&lt;&gt;0,IF(E6/D6&gt;=100,"&gt;&gt;100",E6/D6*100),"-")</f>
        <v>115.86579737674865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692840.41</v>
      </c>
      <c r="E50" s="51">
        <f>E51+E54+E59+E62+E65+E68+E71+E74+E77</f>
        <v>780611.58</v>
      </c>
      <c r="F50" s="52">
        <f t="shared" si="0"/>
        <v>112.66830986373904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692840.41</v>
      </c>
      <c r="E68" s="51">
        <f t="shared" si="15"/>
        <v>780611.58</v>
      </c>
      <c r="F68" s="52">
        <f t="shared" si="0"/>
        <v>112.66830986373904</v>
      </c>
    </row>
    <row r="69" spans="1:6" ht="12.75" customHeight="1" x14ac:dyDescent="0.2">
      <c r="A69" s="53" t="s">
        <v>184</v>
      </c>
      <c r="B69" s="85" t="s">
        <v>185</v>
      </c>
      <c r="C69" s="50" t="s">
        <v>184</v>
      </c>
      <c r="D69" s="242">
        <v>692409.06</v>
      </c>
      <c r="E69" s="242">
        <v>780006.38</v>
      </c>
      <c r="F69" s="52">
        <f t="shared" si="0"/>
        <v>112.65109384906083</v>
      </c>
    </row>
    <row r="70" spans="1:6" ht="24" x14ac:dyDescent="0.2">
      <c r="A70" s="53" t="s">
        <v>186</v>
      </c>
      <c r="B70" s="85" t="s">
        <v>187</v>
      </c>
      <c r="C70" s="50" t="s">
        <v>186</v>
      </c>
      <c r="D70" s="242">
        <v>431.35</v>
      </c>
      <c r="E70" s="242">
        <v>605.20000000000005</v>
      </c>
      <c r="F70" s="52">
        <f t="shared" si="0"/>
        <v>140.30369769328851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1.03</v>
      </c>
      <c r="E82" s="51">
        <f t="shared" si="19"/>
        <v>0.45</v>
      </c>
      <c r="F82" s="52">
        <f t="shared" si="0"/>
        <v>43.689320388349515</v>
      </c>
    </row>
    <row r="83" spans="1:6" ht="12.75" customHeight="1" x14ac:dyDescent="0.2">
      <c r="A83" s="53">
        <v>641</v>
      </c>
      <c r="B83" s="85" t="s">
        <v>212</v>
      </c>
      <c r="C83" s="50" t="s">
        <v>213</v>
      </c>
      <c r="D83" s="51">
        <f t="shared" ref="D83:E83" si="20">SUM(D84:D90)</f>
        <v>1.03</v>
      </c>
      <c r="E83" s="51">
        <f t="shared" si="20"/>
        <v>0.45</v>
      </c>
      <c r="F83" s="52">
        <f t="shared" si="0"/>
        <v>43.689320388349515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1.03</v>
      </c>
      <c r="E85" s="242">
        <v>0.45</v>
      </c>
      <c r="F85" s="52">
        <f t="shared" si="0"/>
        <v>43.689320388349515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17109.849999999999</v>
      </c>
      <c r="E106" s="51">
        <f t="shared" si="23"/>
        <v>22616.400000000001</v>
      </c>
      <c r="F106" s="52">
        <f t="shared" si="0"/>
        <v>132.18350832999707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17109.849999999999</v>
      </c>
      <c r="E112" s="51">
        <f t="shared" si="25"/>
        <v>22616.400000000001</v>
      </c>
      <c r="F112" s="52">
        <f t="shared" si="0"/>
        <v>132.18350832999707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17109.849999999999</v>
      </c>
      <c r="E117" s="242">
        <v>22616.400000000001</v>
      </c>
      <c r="F117" s="52">
        <f t="shared" si="0"/>
        <v>132.18350832999707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591.95000000000005</v>
      </c>
      <c r="E124" s="51">
        <f t="shared" si="27"/>
        <v>1168.81</v>
      </c>
      <c r="F124" s="52">
        <f t="shared" si="0"/>
        <v>197.4507982093082</v>
      </c>
    </row>
    <row r="125" spans="1:6" ht="12.75" customHeight="1" x14ac:dyDescent="0.2">
      <c r="A125" s="53">
        <v>661</v>
      </c>
      <c r="B125" s="86" t="s">
        <v>296</v>
      </c>
      <c r="C125" s="50" t="s">
        <v>297</v>
      </c>
      <c r="D125" s="51">
        <f t="shared" ref="D125:E125" si="28">SUM(D126:D127)</f>
        <v>193.78</v>
      </c>
      <c r="E125" s="51">
        <f t="shared" si="28"/>
        <v>768.81</v>
      </c>
      <c r="F125" s="52">
        <f t="shared" si="0"/>
        <v>396.74373000309629</v>
      </c>
    </row>
    <row r="126" spans="1:6" ht="12.75" customHeight="1" x14ac:dyDescent="0.2">
      <c r="A126" s="53">
        <v>6614</v>
      </c>
      <c r="B126" s="86" t="s">
        <v>298</v>
      </c>
      <c r="C126" s="50" t="s">
        <v>299</v>
      </c>
      <c r="D126" s="242">
        <v>0</v>
      </c>
      <c r="E126" s="242">
        <v>563</v>
      </c>
      <c r="F126" s="52" t="str">
        <f t="shared" si="0"/>
        <v>-</v>
      </c>
    </row>
    <row r="127" spans="1:6" ht="12.75" customHeight="1" x14ac:dyDescent="0.2">
      <c r="A127" s="53">
        <v>6615</v>
      </c>
      <c r="B127" s="86" t="s">
        <v>300</v>
      </c>
      <c r="C127" s="50" t="s">
        <v>301</v>
      </c>
      <c r="D127" s="242">
        <v>193.78</v>
      </c>
      <c r="E127" s="242">
        <v>205.81</v>
      </c>
      <c r="F127" s="52">
        <f t="shared" si="0"/>
        <v>106.20807100836001</v>
      </c>
    </row>
    <row r="128" spans="1:6" ht="24" x14ac:dyDescent="0.2">
      <c r="A128" s="53">
        <v>663</v>
      </c>
      <c r="B128" s="231" t="s">
        <v>302</v>
      </c>
      <c r="C128" s="50" t="s">
        <v>303</v>
      </c>
      <c r="D128" s="51">
        <f t="shared" ref="D128:E128" si="29">SUM(D129:D132)</f>
        <v>398.17</v>
      </c>
      <c r="E128" s="51">
        <f t="shared" si="29"/>
        <v>400</v>
      </c>
      <c r="F128" s="52">
        <f t="shared" si="0"/>
        <v>100.45960268227138</v>
      </c>
    </row>
    <row r="129" spans="1:6" ht="12.75" customHeight="1" x14ac:dyDescent="0.2">
      <c r="A129" s="53">
        <v>6631</v>
      </c>
      <c r="B129" s="86" t="s">
        <v>304</v>
      </c>
      <c r="C129" s="50" t="s">
        <v>305</v>
      </c>
      <c r="D129" s="242">
        <v>398.17</v>
      </c>
      <c r="E129" s="242">
        <v>400</v>
      </c>
      <c r="F129" s="52">
        <f t="shared" si="0"/>
        <v>100.45960268227138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89113.260000000009</v>
      </c>
      <c r="E133" s="51">
        <f t="shared" si="30"/>
        <v>122131.14</v>
      </c>
      <c r="F133" s="52">
        <f t="shared" ref="F133:F223" si="31">IF(D133&lt;&gt;0,IF(E133/D133&gt;=100,"&gt;&gt;100",E133/D133*100),"-")</f>
        <v>137.05159030204931</v>
      </c>
    </row>
    <row r="134" spans="1:6" ht="24" x14ac:dyDescent="0.2">
      <c r="A134" s="53">
        <v>671</v>
      </c>
      <c r="B134" s="232" t="s">
        <v>314</v>
      </c>
      <c r="C134" s="50" t="s">
        <v>315</v>
      </c>
      <c r="D134" s="51">
        <f t="shared" ref="D134:E134" si="32">SUM(D135:D137)</f>
        <v>89113.260000000009</v>
      </c>
      <c r="E134" s="51">
        <f t="shared" si="32"/>
        <v>122131.14</v>
      </c>
      <c r="F134" s="52">
        <f t="shared" si="31"/>
        <v>137.05159030204931</v>
      </c>
    </row>
    <row r="135" spans="1:6" ht="12.75" customHeight="1" x14ac:dyDescent="0.2">
      <c r="A135" s="53">
        <v>6711</v>
      </c>
      <c r="B135" s="85" t="s">
        <v>316</v>
      </c>
      <c r="C135" s="50" t="s">
        <v>317</v>
      </c>
      <c r="D135" s="242">
        <v>89015.38</v>
      </c>
      <c r="E135" s="242">
        <v>120836.16</v>
      </c>
      <c r="F135" s="52">
        <f t="shared" si="31"/>
        <v>135.74750790256695</v>
      </c>
    </row>
    <row r="136" spans="1:6" ht="24" x14ac:dyDescent="0.2">
      <c r="A136" s="53">
        <v>6712</v>
      </c>
      <c r="B136" s="232" t="s">
        <v>318</v>
      </c>
      <c r="C136" s="50" t="s">
        <v>319</v>
      </c>
      <c r="D136" s="242">
        <v>97.88</v>
      </c>
      <c r="E136" s="242">
        <v>1294.98</v>
      </c>
      <c r="F136" s="52">
        <f t="shared" si="31"/>
        <v>1323.0281977932163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797978.84</v>
      </c>
      <c r="E151" s="51">
        <f t="shared" si="35"/>
        <v>916786.94000000006</v>
      </c>
      <c r="F151" s="52">
        <f t="shared" si="31"/>
        <v>114.88862787389201</v>
      </c>
    </row>
    <row r="152" spans="1:6" ht="12.75" customHeight="1" x14ac:dyDescent="0.2">
      <c r="A152" s="53">
        <v>31</v>
      </c>
      <c r="B152" s="85" t="s">
        <v>349</v>
      </c>
      <c r="C152" s="50" t="s">
        <v>35</v>
      </c>
      <c r="D152" s="51">
        <f t="shared" ref="D152:E152" si="36">D153+D158+D159</f>
        <v>673294.9</v>
      </c>
      <c r="E152" s="51">
        <f t="shared" si="36"/>
        <v>776049.42</v>
      </c>
      <c r="F152" s="52">
        <f t="shared" si="31"/>
        <v>115.26144338832806</v>
      </c>
    </row>
    <row r="153" spans="1:6" ht="12.75" customHeight="1" x14ac:dyDescent="0.2">
      <c r="A153" s="53">
        <v>311</v>
      </c>
      <c r="B153" s="85" t="s">
        <v>350</v>
      </c>
      <c r="C153" s="50" t="s">
        <v>351</v>
      </c>
      <c r="D153" s="51">
        <f t="shared" ref="D153:E153" si="37">SUM(D154:D157)</f>
        <v>561471.67000000004</v>
      </c>
      <c r="E153" s="51">
        <f t="shared" si="37"/>
        <v>638466.98</v>
      </c>
      <c r="F153" s="52">
        <f t="shared" si="31"/>
        <v>113.71312465328838</v>
      </c>
    </row>
    <row r="154" spans="1:6" ht="12.75" customHeight="1" x14ac:dyDescent="0.2">
      <c r="A154" s="53">
        <v>3111</v>
      </c>
      <c r="B154" s="85" t="s">
        <v>352</v>
      </c>
      <c r="C154" s="50" t="s">
        <v>353</v>
      </c>
      <c r="D154" s="242">
        <v>561471.67000000004</v>
      </c>
      <c r="E154" s="242">
        <v>638466.98</v>
      </c>
      <c r="F154" s="52">
        <f t="shared" si="31"/>
        <v>113.71312465328838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19104.88</v>
      </c>
      <c r="E158" s="242">
        <v>32235.29</v>
      </c>
      <c r="F158" s="52">
        <f t="shared" si="31"/>
        <v>168.72804225935991</v>
      </c>
    </row>
    <row r="159" spans="1:6" ht="12.75" customHeight="1" x14ac:dyDescent="0.2">
      <c r="A159" s="53">
        <v>313</v>
      </c>
      <c r="B159" s="85" t="s">
        <v>362</v>
      </c>
      <c r="C159" s="50" t="s">
        <v>363</v>
      </c>
      <c r="D159" s="51">
        <f t="shared" ref="D159:E159" si="38">SUM(D160:D162)</f>
        <v>92718.349999999991</v>
      </c>
      <c r="E159" s="51">
        <f t="shared" si="38"/>
        <v>105347.15</v>
      </c>
      <c r="F159" s="52">
        <f t="shared" si="31"/>
        <v>113.62060476701754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92534.98</v>
      </c>
      <c r="E161" s="242">
        <v>105347.15</v>
      </c>
      <c r="F161" s="52">
        <f t="shared" si="31"/>
        <v>113.84575865256576</v>
      </c>
    </row>
    <row r="162" spans="1:6" ht="12.75" customHeight="1" x14ac:dyDescent="0.2">
      <c r="A162" s="53">
        <v>3133</v>
      </c>
      <c r="B162" s="85" t="s">
        <v>367</v>
      </c>
      <c r="C162" s="50" t="s">
        <v>368</v>
      </c>
      <c r="D162" s="242">
        <v>183.37</v>
      </c>
      <c r="E162" s="242"/>
      <c r="F162" s="52">
        <f t="shared" si="31"/>
        <v>0</v>
      </c>
    </row>
    <row r="163" spans="1:6" ht="12.75" customHeight="1" x14ac:dyDescent="0.2">
      <c r="A163" s="53">
        <v>32</v>
      </c>
      <c r="B163" s="85" t="s">
        <v>369</v>
      </c>
      <c r="C163" s="50" t="s">
        <v>370</v>
      </c>
      <c r="D163" s="51">
        <f t="shared" ref="D163:E163" si="39">D164+D169+D177+D187+D188</f>
        <v>119521.87</v>
      </c>
      <c r="E163" s="51">
        <f t="shared" si="39"/>
        <v>139599.12</v>
      </c>
      <c r="F163" s="52">
        <f t="shared" si="31"/>
        <v>116.79797178541466</v>
      </c>
    </row>
    <row r="164" spans="1:6" ht="12.75" customHeight="1" x14ac:dyDescent="0.2">
      <c r="A164" s="53">
        <v>321</v>
      </c>
      <c r="B164" s="85" t="s">
        <v>371</v>
      </c>
      <c r="C164" s="50" t="s">
        <v>372</v>
      </c>
      <c r="D164" s="51">
        <f t="shared" ref="D164:E164" si="40">SUM(D165:D168)</f>
        <v>22374.989999999998</v>
      </c>
      <c r="E164" s="51">
        <f t="shared" si="40"/>
        <v>27902.119999999995</v>
      </c>
      <c r="F164" s="52">
        <f t="shared" si="31"/>
        <v>124.70226802335999</v>
      </c>
    </row>
    <row r="165" spans="1:6" ht="12.75" customHeight="1" x14ac:dyDescent="0.2">
      <c r="A165" s="53">
        <v>3211</v>
      </c>
      <c r="B165" s="85" t="s">
        <v>373</v>
      </c>
      <c r="C165" s="50" t="s">
        <v>374</v>
      </c>
      <c r="D165" s="242">
        <v>3326.17</v>
      </c>
      <c r="E165" s="242">
        <v>5342.15</v>
      </c>
      <c r="F165" s="52">
        <f t="shared" si="31"/>
        <v>160.60965013814686</v>
      </c>
    </row>
    <row r="166" spans="1:6" ht="12.75" customHeight="1" x14ac:dyDescent="0.2">
      <c r="A166" s="53">
        <v>3212</v>
      </c>
      <c r="B166" s="85" t="s">
        <v>375</v>
      </c>
      <c r="C166" s="50" t="s">
        <v>376</v>
      </c>
      <c r="D166" s="242">
        <v>18176.830000000002</v>
      </c>
      <c r="E166" s="242">
        <v>21563.37</v>
      </c>
      <c r="F166" s="52">
        <f t="shared" si="31"/>
        <v>118.63108143719228</v>
      </c>
    </row>
    <row r="167" spans="1:6" ht="12.75" customHeight="1" x14ac:dyDescent="0.2">
      <c r="A167" s="53">
        <v>3213</v>
      </c>
      <c r="B167" s="85" t="s">
        <v>377</v>
      </c>
      <c r="C167" s="50" t="s">
        <v>378</v>
      </c>
      <c r="D167" s="242">
        <v>321.85000000000002</v>
      </c>
      <c r="E167" s="242">
        <v>515</v>
      </c>
      <c r="F167" s="52">
        <f t="shared" si="31"/>
        <v>160.01242814975919</v>
      </c>
    </row>
    <row r="168" spans="1:6" ht="12.75" customHeight="1" x14ac:dyDescent="0.2">
      <c r="A168" s="53">
        <v>3214</v>
      </c>
      <c r="B168" s="85" t="s">
        <v>379</v>
      </c>
      <c r="C168" s="50" t="s">
        <v>380</v>
      </c>
      <c r="D168" s="242">
        <v>550.14</v>
      </c>
      <c r="E168" s="242">
        <v>481.6</v>
      </c>
      <c r="F168" s="52">
        <f t="shared" si="31"/>
        <v>87.541353110117427</v>
      </c>
    </row>
    <row r="169" spans="1:6" ht="12.75" customHeight="1" x14ac:dyDescent="0.2">
      <c r="A169" s="53">
        <v>322</v>
      </c>
      <c r="B169" s="85" t="s">
        <v>381</v>
      </c>
      <c r="C169" s="50" t="s">
        <v>382</v>
      </c>
      <c r="D169" s="51">
        <f t="shared" ref="D169:E169" si="41">SUM(D170:D176)</f>
        <v>42042.82</v>
      </c>
      <c r="E169" s="51">
        <f t="shared" si="41"/>
        <v>44626.780000000006</v>
      </c>
      <c r="F169" s="52">
        <f t="shared" si="31"/>
        <v>106.1460197008669</v>
      </c>
    </row>
    <row r="170" spans="1:6" ht="12.75" customHeight="1" x14ac:dyDescent="0.2">
      <c r="A170" s="53">
        <v>3221</v>
      </c>
      <c r="B170" s="85" t="s">
        <v>383</v>
      </c>
      <c r="C170" s="50" t="s">
        <v>384</v>
      </c>
      <c r="D170" s="242">
        <v>4000.55</v>
      </c>
      <c r="E170" s="242">
        <v>8736.2900000000009</v>
      </c>
      <c r="F170" s="52">
        <f t="shared" si="31"/>
        <v>218.37722313181936</v>
      </c>
    </row>
    <row r="171" spans="1:6" ht="12.75" customHeight="1" x14ac:dyDescent="0.2">
      <c r="A171" s="53">
        <v>3222</v>
      </c>
      <c r="B171" s="85" t="s">
        <v>385</v>
      </c>
      <c r="C171" s="50" t="s">
        <v>386</v>
      </c>
      <c r="D171" s="242">
        <v>19062.189999999999</v>
      </c>
      <c r="E171" s="242">
        <v>18926.599999999999</v>
      </c>
      <c r="F171" s="52">
        <f t="shared" si="31"/>
        <v>99.288696629295998</v>
      </c>
    </row>
    <row r="172" spans="1:6" ht="12.75" customHeight="1" x14ac:dyDescent="0.2">
      <c r="A172" s="53">
        <v>3223</v>
      </c>
      <c r="B172" s="85" t="s">
        <v>387</v>
      </c>
      <c r="C172" s="50" t="s">
        <v>388</v>
      </c>
      <c r="D172" s="242">
        <v>16631.849999999999</v>
      </c>
      <c r="E172" s="242">
        <v>16570.41</v>
      </c>
      <c r="F172" s="52">
        <f t="shared" si="31"/>
        <v>99.630588298956525</v>
      </c>
    </row>
    <row r="173" spans="1:6" ht="12.75" customHeight="1" x14ac:dyDescent="0.2">
      <c r="A173" s="53">
        <v>3224</v>
      </c>
      <c r="B173" s="85" t="s">
        <v>389</v>
      </c>
      <c r="C173" s="50" t="s">
        <v>390</v>
      </c>
      <c r="D173" s="242">
        <v>1006.51</v>
      </c>
      <c r="E173" s="242">
        <v>393.48</v>
      </c>
      <c r="F173" s="52">
        <f t="shared" si="31"/>
        <v>39.093501306494723</v>
      </c>
    </row>
    <row r="174" spans="1:6" ht="12.75" customHeight="1" x14ac:dyDescent="0.2">
      <c r="A174" s="53">
        <v>3225</v>
      </c>
      <c r="B174" s="85" t="s">
        <v>391</v>
      </c>
      <c r="C174" s="50" t="s">
        <v>392</v>
      </c>
      <c r="D174" s="242">
        <v>1341.72</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46697.029999999992</v>
      </c>
      <c r="E177" s="51">
        <f t="shared" si="42"/>
        <v>63297.4</v>
      </c>
      <c r="F177" s="52">
        <f t="shared" si="31"/>
        <v>135.54909166600106</v>
      </c>
    </row>
    <row r="178" spans="1:6" ht="12.75" customHeight="1" x14ac:dyDescent="0.2">
      <c r="A178" s="53">
        <v>3231</v>
      </c>
      <c r="B178" s="85" t="s">
        <v>399</v>
      </c>
      <c r="C178" s="50" t="s">
        <v>400</v>
      </c>
      <c r="D178" s="242">
        <v>4557.2700000000004</v>
      </c>
      <c r="E178" s="242">
        <v>5742.88</v>
      </c>
      <c r="F178" s="52">
        <f t="shared" si="31"/>
        <v>126.01579454366319</v>
      </c>
    </row>
    <row r="179" spans="1:6" ht="12.75" customHeight="1" x14ac:dyDescent="0.2">
      <c r="A179" s="53">
        <v>3232</v>
      </c>
      <c r="B179" s="85" t="s">
        <v>401</v>
      </c>
      <c r="C179" s="50" t="s">
        <v>402</v>
      </c>
      <c r="D179" s="242">
        <v>1556.07</v>
      </c>
      <c r="E179" s="242">
        <v>20249.080000000002</v>
      </c>
      <c r="F179" s="52">
        <f t="shared" si="31"/>
        <v>1301.2962141805961</v>
      </c>
    </row>
    <row r="180" spans="1:6" ht="12.75" customHeight="1" x14ac:dyDescent="0.2">
      <c r="A180" s="53">
        <v>3233</v>
      </c>
      <c r="B180" s="85" t="s">
        <v>403</v>
      </c>
      <c r="C180" s="50" t="s">
        <v>404</v>
      </c>
      <c r="D180" s="242">
        <v>961.58</v>
      </c>
      <c r="E180" s="242"/>
      <c r="F180" s="52">
        <f t="shared" si="31"/>
        <v>0</v>
      </c>
    </row>
    <row r="181" spans="1:6" ht="12.75" customHeight="1" x14ac:dyDescent="0.2">
      <c r="A181" s="53">
        <v>3234</v>
      </c>
      <c r="B181" s="85" t="s">
        <v>405</v>
      </c>
      <c r="C181" s="50" t="s">
        <v>406</v>
      </c>
      <c r="D181" s="242">
        <v>6848.25</v>
      </c>
      <c r="E181" s="242">
        <v>6613.71</v>
      </c>
      <c r="F181" s="52">
        <f t="shared" si="31"/>
        <v>96.575183441025075</v>
      </c>
    </row>
    <row r="182" spans="1:6" ht="12.75" customHeight="1" x14ac:dyDescent="0.2">
      <c r="A182" s="53">
        <v>3235</v>
      </c>
      <c r="B182" s="85" t="s">
        <v>407</v>
      </c>
      <c r="C182" s="50" t="s">
        <v>408</v>
      </c>
      <c r="D182" s="242">
        <v>22098.35</v>
      </c>
      <c r="E182" s="242">
        <v>22104</v>
      </c>
      <c r="F182" s="52">
        <f t="shared" si="31"/>
        <v>100.02556751974696</v>
      </c>
    </row>
    <row r="183" spans="1:6" ht="12.75" customHeight="1" x14ac:dyDescent="0.2">
      <c r="A183" s="53">
        <v>3236</v>
      </c>
      <c r="B183" s="85" t="s">
        <v>409</v>
      </c>
      <c r="C183" s="50" t="s">
        <v>410</v>
      </c>
      <c r="D183" s="242">
        <v>2503.81</v>
      </c>
      <c r="E183" s="242">
        <v>1592.65</v>
      </c>
      <c r="F183" s="52">
        <f t="shared" si="31"/>
        <v>63.609059792875669</v>
      </c>
    </row>
    <row r="184" spans="1:6" ht="12.75" customHeight="1" x14ac:dyDescent="0.2">
      <c r="A184" s="53">
        <v>3237</v>
      </c>
      <c r="B184" s="85" t="s">
        <v>411</v>
      </c>
      <c r="C184" s="50" t="s">
        <v>412</v>
      </c>
      <c r="D184" s="242">
        <v>1846.63</v>
      </c>
      <c r="E184" s="242">
        <v>1974.86</v>
      </c>
      <c r="F184" s="52">
        <f t="shared" si="31"/>
        <v>106.94400069315455</v>
      </c>
    </row>
    <row r="185" spans="1:6" ht="12.75" customHeight="1" x14ac:dyDescent="0.2">
      <c r="A185" s="53">
        <v>3238</v>
      </c>
      <c r="B185" s="85" t="s">
        <v>413</v>
      </c>
      <c r="C185" s="50" t="s">
        <v>414</v>
      </c>
      <c r="D185" s="242">
        <v>3354.9</v>
      </c>
      <c r="E185" s="242">
        <v>2774.48</v>
      </c>
      <c r="F185" s="52">
        <f t="shared" si="31"/>
        <v>82.699335300605085</v>
      </c>
    </row>
    <row r="186" spans="1:6" ht="12.75" customHeight="1" x14ac:dyDescent="0.2">
      <c r="A186" s="53">
        <v>3239</v>
      </c>
      <c r="B186" s="85" t="s">
        <v>415</v>
      </c>
      <c r="C186" s="50" t="s">
        <v>416</v>
      </c>
      <c r="D186" s="242">
        <v>2970.17</v>
      </c>
      <c r="E186" s="242">
        <v>2245.7399999999998</v>
      </c>
      <c r="F186" s="52">
        <f t="shared" si="31"/>
        <v>75.609813579694091</v>
      </c>
    </row>
    <row r="187" spans="1:6" ht="12.75" customHeight="1" x14ac:dyDescent="0.2">
      <c r="A187" s="53">
        <v>324</v>
      </c>
      <c r="B187" s="85" t="s">
        <v>417</v>
      </c>
      <c r="C187" s="50" t="s">
        <v>418</v>
      </c>
      <c r="D187" s="242">
        <v>544.61</v>
      </c>
      <c r="E187" s="242">
        <v>1137.2</v>
      </c>
      <c r="F187" s="52">
        <f t="shared" si="31"/>
        <v>208.8099741099135</v>
      </c>
    </row>
    <row r="188" spans="1:6" ht="12.75" customHeight="1" x14ac:dyDescent="0.2">
      <c r="A188" s="53">
        <v>329</v>
      </c>
      <c r="B188" s="85" t="s">
        <v>419</v>
      </c>
      <c r="C188" s="50" t="s">
        <v>420</v>
      </c>
      <c r="D188" s="51">
        <f t="shared" ref="D188:E188" si="43">SUM(D189:D195)</f>
        <v>7862.42</v>
      </c>
      <c r="E188" s="51">
        <f t="shared" si="43"/>
        <v>2635.62</v>
      </c>
      <c r="F188" s="52">
        <f t="shared" si="31"/>
        <v>33.521740125813679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688.43</v>
      </c>
      <c r="E190" s="242">
        <v>599.26</v>
      </c>
      <c r="F190" s="52">
        <f t="shared" si="31"/>
        <v>87.047339598797265</v>
      </c>
    </row>
    <row r="191" spans="1:6" ht="12.75" customHeight="1" x14ac:dyDescent="0.2">
      <c r="A191" s="53">
        <v>3293</v>
      </c>
      <c r="B191" s="85" t="s">
        <v>425</v>
      </c>
      <c r="C191" s="50" t="s">
        <v>426</v>
      </c>
      <c r="D191" s="242">
        <v>75.91</v>
      </c>
      <c r="E191" s="242">
        <v>218.79</v>
      </c>
      <c r="F191" s="52">
        <f t="shared" si="31"/>
        <v>288.22289553418523</v>
      </c>
    </row>
    <row r="192" spans="1:6" ht="12.75" customHeight="1" x14ac:dyDescent="0.2">
      <c r="A192" s="53">
        <v>3294</v>
      </c>
      <c r="B192" s="85" t="s">
        <v>427</v>
      </c>
      <c r="C192" s="50" t="s">
        <v>428</v>
      </c>
      <c r="D192" s="242">
        <v>13.27</v>
      </c>
      <c r="E192" s="242">
        <v>48.27</v>
      </c>
      <c r="F192" s="52">
        <f t="shared" si="31"/>
        <v>363.75282592313494</v>
      </c>
    </row>
    <row r="193" spans="1:6" ht="12.75" customHeight="1" x14ac:dyDescent="0.2">
      <c r="A193" s="53">
        <v>3295</v>
      </c>
      <c r="B193" s="85" t="s">
        <v>429</v>
      </c>
      <c r="C193" s="50" t="s">
        <v>430</v>
      </c>
      <c r="D193" s="242">
        <v>2344.2199999999998</v>
      </c>
      <c r="E193" s="242">
        <v>1664.42</v>
      </c>
      <c r="F193" s="52">
        <f t="shared" si="31"/>
        <v>71.001015263072588</v>
      </c>
    </row>
    <row r="194" spans="1:6" ht="12.75" customHeight="1" x14ac:dyDescent="0.2">
      <c r="A194" s="53" t="s">
        <v>431</v>
      </c>
      <c r="B194" s="85" t="s">
        <v>432</v>
      </c>
      <c r="C194" s="50" t="s">
        <v>431</v>
      </c>
      <c r="D194" s="242">
        <v>4634.93</v>
      </c>
      <c r="E194" s="242"/>
      <c r="F194" s="52">
        <f t="shared" si="31"/>
        <v>0</v>
      </c>
    </row>
    <row r="195" spans="1:6" ht="12.75" customHeight="1" x14ac:dyDescent="0.2">
      <c r="A195" s="53">
        <v>3299</v>
      </c>
      <c r="B195" s="85" t="s">
        <v>433</v>
      </c>
      <c r="C195" s="50" t="s">
        <v>434</v>
      </c>
      <c r="D195" s="242">
        <v>105.66</v>
      </c>
      <c r="E195" s="242">
        <v>104.88</v>
      </c>
      <c r="F195" s="52">
        <f t="shared" si="31"/>
        <v>99.261783077796707</v>
      </c>
    </row>
    <row r="196" spans="1:6" ht="12.75" customHeight="1" x14ac:dyDescent="0.2">
      <c r="A196" s="53">
        <v>34</v>
      </c>
      <c r="B196" s="232" t="s">
        <v>435</v>
      </c>
      <c r="C196" s="50" t="s">
        <v>436</v>
      </c>
      <c r="D196" s="51">
        <f t="shared" ref="D196:E196" si="44">D197+D202+D210</f>
        <v>4809.3200000000006</v>
      </c>
      <c r="E196" s="51">
        <f t="shared" si="44"/>
        <v>450.02</v>
      </c>
      <c r="F196" s="52">
        <f t="shared" si="31"/>
        <v>9.357248010113695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4809.3200000000006</v>
      </c>
      <c r="E210" s="51">
        <f t="shared" si="47"/>
        <v>450.02</v>
      </c>
      <c r="F210" s="52">
        <f t="shared" si="31"/>
        <v>9.357248010113695</v>
      </c>
    </row>
    <row r="211" spans="1:6" ht="12.75" customHeight="1" x14ac:dyDescent="0.2">
      <c r="A211" s="53">
        <v>3431</v>
      </c>
      <c r="B211" s="232" t="s">
        <v>465</v>
      </c>
      <c r="C211" s="50" t="s">
        <v>466</v>
      </c>
      <c r="D211" s="242">
        <v>460.1</v>
      </c>
      <c r="E211" s="242">
        <v>450.02</v>
      </c>
      <c r="F211" s="52">
        <f t="shared" si="31"/>
        <v>97.809171919148014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4349.22</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352.75</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352.75</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352.75</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688.38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688.38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688.38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797978.84</v>
      </c>
      <c r="E289" s="51">
        <f t="shared" si="79"/>
        <v>916786.94000000006</v>
      </c>
      <c r="F289" s="52">
        <f t="shared" si="76"/>
        <v>114.88862787389201</v>
      </c>
    </row>
    <row r="290" spans="1:6" ht="12.75" customHeight="1" x14ac:dyDescent="0.2">
      <c r="A290" s="53" t="s">
        <v>608</v>
      </c>
      <c r="B290" s="85" t="s">
        <v>619</v>
      </c>
      <c r="C290" s="50" t="s">
        <v>620</v>
      </c>
      <c r="D290" s="51">
        <f>IF(D6&gt;=D289,D6-D289,0)</f>
        <v>1677.6600000000326</v>
      </c>
      <c r="E290" s="51">
        <f>IF(E6&gt;=E289,E6-E289,0)</f>
        <v>9741.4399999999441</v>
      </c>
      <c r="F290" s="52">
        <f t="shared" si="76"/>
        <v>580.65639044858642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10282.83</v>
      </c>
      <c r="E292" s="242">
        <v>8910.7199999999993</v>
      </c>
      <c r="F292" s="52">
        <f t="shared" si="76"/>
        <v>86.656299870755419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199.08</v>
      </c>
      <c r="E294" s="242">
        <v>1000</v>
      </c>
      <c r="F294" s="52">
        <f t="shared" si="76"/>
        <v>502.3106288929074</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3049.77</v>
      </c>
      <c r="E350" s="51">
        <f t="shared" si="95"/>
        <v>4110.3499999999995</v>
      </c>
      <c r="F350" s="52">
        <f t="shared" si="81"/>
        <v>134.77573718673867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3049.77</v>
      </c>
      <c r="E363" s="51">
        <f t="shared" si="99"/>
        <v>4110.3499999999995</v>
      </c>
      <c r="F363" s="52">
        <f t="shared" si="81"/>
        <v>134.77573718673867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2618.42</v>
      </c>
      <c r="E369" s="51">
        <f t="shared" si="101"/>
        <v>3505.1499999999996</v>
      </c>
      <c r="F369" s="52">
        <f t="shared" si="81"/>
        <v>133.86507894073523</v>
      </c>
    </row>
    <row r="370" spans="1:6" ht="12.75" customHeight="1" x14ac:dyDescent="0.2">
      <c r="A370" s="53">
        <v>4221</v>
      </c>
      <c r="B370" s="85" t="s">
        <v>674</v>
      </c>
      <c r="C370" s="50" t="s">
        <v>766</v>
      </c>
      <c r="D370" s="242">
        <v>2513.9</v>
      </c>
      <c r="E370" s="242">
        <v>577.51</v>
      </c>
      <c r="F370" s="52">
        <f t="shared" si="81"/>
        <v>22.972671943991408</v>
      </c>
    </row>
    <row r="371" spans="1:6" ht="12.75" customHeight="1" x14ac:dyDescent="0.2">
      <c r="A371" s="53">
        <v>4222</v>
      </c>
      <c r="B371" s="85" t="s">
        <v>767</v>
      </c>
      <c r="C371" s="50" t="s">
        <v>768</v>
      </c>
      <c r="D371" s="242">
        <v>0</v>
      </c>
      <c r="E371" s="242">
        <v>664.02</v>
      </c>
      <c r="F371" s="52" t="str">
        <f t="shared" si="81"/>
        <v>-</v>
      </c>
    </row>
    <row r="372" spans="1:6" ht="12.75" customHeight="1" x14ac:dyDescent="0.2">
      <c r="A372" s="53">
        <v>4223</v>
      </c>
      <c r="B372" s="85" t="s">
        <v>678</v>
      </c>
      <c r="C372" s="50" t="s">
        <v>769</v>
      </c>
      <c r="D372" s="242">
        <v>0</v>
      </c>
      <c r="E372" s="242">
        <v>2068.62</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104.52</v>
      </c>
      <c r="E374" s="242">
        <v>195</v>
      </c>
      <c r="F374" s="52">
        <f t="shared" si="81"/>
        <v>186.56716417910448</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431.35</v>
      </c>
      <c r="E383" s="51">
        <f t="shared" si="103"/>
        <v>605.20000000000005</v>
      </c>
      <c r="F383" s="52">
        <f t="shared" si="81"/>
        <v>140.30369769328851</v>
      </c>
    </row>
    <row r="384" spans="1:6" ht="12.75" customHeight="1" x14ac:dyDescent="0.2">
      <c r="A384" s="53">
        <v>4241</v>
      </c>
      <c r="B384" s="85" t="s">
        <v>783</v>
      </c>
      <c r="C384" s="50" t="s">
        <v>784</v>
      </c>
      <c r="D384" s="242">
        <v>431.35</v>
      </c>
      <c r="E384" s="242">
        <v>605.20000000000005</v>
      </c>
      <c r="F384" s="52">
        <f t="shared" si="81"/>
        <v>140.30369769328851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3049.77</v>
      </c>
      <c r="E408" s="51">
        <f t="shared" si="111"/>
        <v>4110.3499999999995</v>
      </c>
      <c r="F408" s="52">
        <f t="shared" si="81"/>
        <v>134.77573718673867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799656.5</v>
      </c>
      <c r="E412" s="51">
        <f>E6+E298</f>
        <v>926528.38</v>
      </c>
      <c r="F412" s="52">
        <f t="shared" si="81"/>
        <v>115.86579737674865</v>
      </c>
    </row>
    <row r="413" spans="1:6" ht="12.75" customHeight="1" x14ac:dyDescent="0.2">
      <c r="A413" s="53" t="s">
        <v>608</v>
      </c>
      <c r="B413" s="85" t="s">
        <v>831</v>
      </c>
      <c r="C413" s="50" t="s">
        <v>832</v>
      </c>
      <c r="D413" s="51">
        <f t="shared" ref="D413:E413" si="112">D289+D350</f>
        <v>801028.61</v>
      </c>
      <c r="E413" s="51">
        <f t="shared" si="112"/>
        <v>920897.29</v>
      </c>
      <c r="F413" s="52">
        <f t="shared" si="81"/>
        <v>114.96434440712424</v>
      </c>
    </row>
    <row r="414" spans="1:6" ht="12.75" customHeight="1" x14ac:dyDescent="0.2">
      <c r="A414" s="53" t="s">
        <v>608</v>
      </c>
      <c r="B414" s="85" t="s">
        <v>833</v>
      </c>
      <c r="C414" s="50" t="s">
        <v>834</v>
      </c>
      <c r="D414" s="51">
        <f t="shared" ref="D414:E414" si="113">IF(D412&gt;=D413,D412-D413,0)</f>
        <v>0</v>
      </c>
      <c r="E414" s="51">
        <f t="shared" si="113"/>
        <v>5631.0899999999674</v>
      </c>
      <c r="F414" s="52" t="str">
        <f t="shared" si="81"/>
        <v>-</v>
      </c>
    </row>
    <row r="415" spans="1:6" ht="12.75" customHeight="1" x14ac:dyDescent="0.2">
      <c r="A415" s="53" t="s">
        <v>608</v>
      </c>
      <c r="B415" s="85" t="s">
        <v>835</v>
      </c>
      <c r="C415" s="50" t="s">
        <v>836</v>
      </c>
      <c r="D415" s="51">
        <f t="shared" ref="D415:E415" si="114">IF(D413&gt;=D412,D413-D412,0)</f>
        <v>1372.109999999986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10282.83</v>
      </c>
      <c r="E416" s="51">
        <f t="shared" si="115"/>
        <v>8910.7199999999993</v>
      </c>
      <c r="F416" s="52">
        <f t="shared" si="81"/>
        <v>86.656299870755419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199.08</v>
      </c>
      <c r="E418" s="62">
        <f t="shared" si="117"/>
        <v>1000</v>
      </c>
      <c r="F418" s="57">
        <f t="shared" si="81"/>
        <v>502.3106288929074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799656.5</v>
      </c>
      <c r="E639" s="51">
        <f t="shared" si="180"/>
        <v>926528.38</v>
      </c>
      <c r="F639" s="52">
        <f t="shared" si="119"/>
        <v>115.86579737674865</v>
      </c>
    </row>
    <row r="640" spans="1:6" ht="12.75" customHeight="1" x14ac:dyDescent="0.2">
      <c r="A640" s="53" t="s">
        <v>608</v>
      </c>
      <c r="B640" s="85" t="s">
        <v>1277</v>
      </c>
      <c r="C640" s="50" t="s">
        <v>1278</v>
      </c>
      <c r="D640" s="51">
        <f t="shared" ref="D640:E640" si="181">D413+D528</f>
        <v>801028.61</v>
      </c>
      <c r="E640" s="51">
        <f t="shared" si="181"/>
        <v>920897.29</v>
      </c>
      <c r="F640" s="52">
        <f t="shared" si="119"/>
        <v>114.96434440712424</v>
      </c>
    </row>
    <row r="641" spans="1:6" ht="12.75" customHeight="1" x14ac:dyDescent="0.2">
      <c r="A641" s="53" t="s">
        <v>608</v>
      </c>
      <c r="B641" s="85" t="s">
        <v>1279</v>
      </c>
      <c r="C641" s="50" t="s">
        <v>1280</v>
      </c>
      <c r="D641" s="51">
        <f t="shared" ref="D641:E641" si="182">IF(D639&gt;=D640,D639-D640,0)</f>
        <v>0</v>
      </c>
      <c r="E641" s="51">
        <f t="shared" si="182"/>
        <v>5631.0899999999674</v>
      </c>
      <c r="F641" s="52" t="str">
        <f t="shared" si="119"/>
        <v>-</v>
      </c>
    </row>
    <row r="642" spans="1:6" ht="12.75" customHeight="1" x14ac:dyDescent="0.2">
      <c r="A642" s="53" t="s">
        <v>608</v>
      </c>
      <c r="B642" s="85" t="s">
        <v>1281</v>
      </c>
      <c r="C642" s="50" t="s">
        <v>1282</v>
      </c>
      <c r="D642" s="51">
        <f t="shared" ref="D642:E642" si="183">IF(D640&gt;=D639,D640-D639,0)</f>
        <v>1372.109999999986</v>
      </c>
      <c r="E642" s="51">
        <f t="shared" si="183"/>
        <v>0</v>
      </c>
      <c r="F642" s="52">
        <f t="shared" si="119"/>
        <v>0</v>
      </c>
    </row>
    <row r="643" spans="1:6" ht="24" x14ac:dyDescent="0.2">
      <c r="A643" s="60" t="s">
        <v>1283</v>
      </c>
      <c r="B643" s="85" t="s">
        <v>1284</v>
      </c>
      <c r="C643" s="61" t="s">
        <v>1283</v>
      </c>
      <c r="D643" s="51">
        <f t="shared" ref="D643:E643" si="184">IF(D416-D417+D637-D638&gt;=0,D416-D417+D637-D638,0)</f>
        <v>10282.83</v>
      </c>
      <c r="E643" s="51">
        <f t="shared" si="184"/>
        <v>8910.7199999999993</v>
      </c>
      <c r="F643" s="52">
        <f t="shared" si="119"/>
        <v>86.656299870755419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8910.7200000000139</v>
      </c>
      <c r="E645" s="51">
        <f t="shared" si="186"/>
        <v>14541.809999999967</v>
      </c>
      <c r="F645" s="52">
        <f t="shared" si="119"/>
        <v>163.19455666882075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57410.28</v>
      </c>
      <c r="E647" s="243">
        <v>67911.570000000007</v>
      </c>
      <c r="F647" s="57">
        <f t="shared" si="119"/>
        <v>118.291654386636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16120.34</v>
      </c>
      <c r="E649" s="242">
        <v>13601.61</v>
      </c>
      <c r="F649" s="52">
        <f t="shared" ref="F649:F724" si="188">IF(D649&lt;&gt;0,IF(E649/D649&gt;=100,"&gt;&gt;100",E649/D649*100),"-")</f>
        <v>84.375453619464608</v>
      </c>
    </row>
    <row r="650" spans="1:6" ht="12.75" customHeight="1" x14ac:dyDescent="0.2">
      <c r="A650" s="53" t="s">
        <v>1296</v>
      </c>
      <c r="B650" s="85" t="s">
        <v>1297</v>
      </c>
      <c r="C650" s="50" t="s">
        <v>1296</v>
      </c>
      <c r="D650" s="242">
        <v>131940.01999999999</v>
      </c>
      <c r="E650" s="242">
        <v>128001.23</v>
      </c>
      <c r="F650" s="52">
        <f t="shared" si="188"/>
        <v>97.014711684900462</v>
      </c>
    </row>
    <row r="651" spans="1:6" ht="12.75" customHeight="1" x14ac:dyDescent="0.2">
      <c r="A651" s="53" t="s">
        <v>1298</v>
      </c>
      <c r="B651" s="85" t="s">
        <v>1299</v>
      </c>
      <c r="C651" s="50" t="s">
        <v>1298</v>
      </c>
      <c r="D651" s="242">
        <v>134458.75</v>
      </c>
      <c r="E651" s="242">
        <v>120900.58</v>
      </c>
      <c r="F651" s="52">
        <f t="shared" si="188"/>
        <v>89.91648367993902</v>
      </c>
    </row>
    <row r="652" spans="1:6" ht="24" x14ac:dyDescent="0.2">
      <c r="A652" s="53">
        <v>11</v>
      </c>
      <c r="B652" s="85" t="s">
        <v>1300</v>
      </c>
      <c r="C652" s="50" t="s">
        <v>1301</v>
      </c>
      <c r="D652" s="51">
        <f t="shared" ref="D652:E652" si="189">+D649+D650-D651</f>
        <v>13601.609999999986</v>
      </c>
      <c r="E652" s="51">
        <f t="shared" si="189"/>
        <v>20702.259999999995</v>
      </c>
      <c r="F652" s="52">
        <f t="shared" si="188"/>
        <v>152.20448167533121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39</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39</v>
      </c>
      <c r="E656" s="262">
        <v>39</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690572.84</v>
      </c>
      <c r="E675" s="242">
        <v>777556.38</v>
      </c>
      <c r="F675" s="52">
        <f t="shared" si="188"/>
        <v>112.5958530312313</v>
      </c>
    </row>
    <row r="676" spans="1:6" ht="24" x14ac:dyDescent="0.2">
      <c r="A676" s="53">
        <v>63613</v>
      </c>
      <c r="B676" s="232" t="s">
        <v>1349</v>
      </c>
      <c r="C676" s="50" t="s">
        <v>1350</v>
      </c>
      <c r="D676" s="242">
        <v>1836.22</v>
      </c>
      <c r="E676" s="242">
        <v>2450</v>
      </c>
      <c r="F676" s="52">
        <f t="shared" si="188"/>
        <v>133.42627789698403</v>
      </c>
    </row>
    <row r="677" spans="1:6" ht="24" x14ac:dyDescent="0.2">
      <c r="A677" s="53">
        <v>63622</v>
      </c>
      <c r="B677" s="232" t="s">
        <v>1351</v>
      </c>
      <c r="C677" s="50" t="s">
        <v>1352</v>
      </c>
      <c r="D677" s="242">
        <v>431.35</v>
      </c>
      <c r="E677" s="242">
        <v>605.20000000000005</v>
      </c>
      <c r="F677" s="52">
        <f t="shared" si="188"/>
        <v>140.30369769328851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13497.91</v>
      </c>
      <c r="E710" s="242">
        <v>1778.34</v>
      </c>
      <c r="F710" s="52">
        <f t="shared" si="188"/>
        <v>13.174928563014571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824.76</v>
      </c>
      <c r="E712" s="242">
        <v>522.91</v>
      </c>
      <c r="F712" s="52">
        <f t="shared" si="188"/>
        <v>63.401474368301081</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4342.42</v>
      </c>
      <c r="F716" s="52" t="str">
        <f t="shared" si="188"/>
        <v>-</v>
      </c>
    </row>
    <row r="717" spans="1:6" ht="12.75" customHeight="1" x14ac:dyDescent="0.2">
      <c r="A717" s="53">
        <v>31215</v>
      </c>
      <c r="B717" s="85" t="s">
        <v>1413</v>
      </c>
      <c r="C717" s="50" t="s">
        <v>1414</v>
      </c>
      <c r="D717" s="242">
        <v>476.93</v>
      </c>
      <c r="E717" s="242">
        <v>2421.66</v>
      </c>
      <c r="F717" s="52">
        <f t="shared" si="188"/>
        <v>507.76004864445514</v>
      </c>
    </row>
    <row r="718" spans="1:6" ht="12.75" customHeight="1" x14ac:dyDescent="0.2">
      <c r="A718" s="53">
        <v>32121</v>
      </c>
      <c r="B718" s="85" t="s">
        <v>1415</v>
      </c>
      <c r="C718" s="50" t="s">
        <v>1416</v>
      </c>
      <c r="D718" s="242">
        <v>18176.830000000002</v>
      </c>
      <c r="E718" s="242">
        <v>21563.37</v>
      </c>
      <c r="F718" s="52">
        <f t="shared" si="188"/>
        <v>118.63108143719228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929.06</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1846.63</v>
      </c>
      <c r="E722" s="242">
        <v>1974.86</v>
      </c>
      <c r="F722" s="52">
        <f t="shared" si="188"/>
        <v>106.94400069315455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352.75</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6" workbookViewId="0">
      <selection activeCell="C173" sqref="C1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124403.69999999998</v>
      </c>
      <c r="E6" s="229">
        <f t="shared" si="0"/>
        <v>149280.21999999997</v>
      </c>
      <c r="F6" s="230">
        <f t="shared" ref="F6:F260" si="1">IF(D6&gt;0,IF(E6/D6&gt;=100,"&gt;&gt;100",E6/D6*100),"-")</f>
        <v>119.99660781793466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49149.299999999988</v>
      </c>
      <c r="E7" s="104">
        <f t="shared" si="2"/>
        <v>51013.63999999997</v>
      </c>
      <c r="F7" s="93">
        <f t="shared" si="1"/>
        <v>103.79321780778157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49149.299999999988</v>
      </c>
      <c r="E12" s="104">
        <f t="shared" si="3"/>
        <v>51013.63999999997</v>
      </c>
      <c r="F12" s="93">
        <f t="shared" si="1"/>
        <v>103.79321780778157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30346.099999999995</v>
      </c>
      <c r="E13" s="104">
        <f t="shared" si="4"/>
        <v>29752.439999999995</v>
      </c>
      <c r="F13" s="93">
        <f t="shared" si="1"/>
        <v>98.043702485657136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43989.71</v>
      </c>
      <c r="E15" s="247">
        <v>43989.71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875.84</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875.84</v>
      </c>
      <c r="E17" s="247"/>
      <c r="F17" s="93">
        <f t="shared" si="1"/>
        <v>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14519.45</v>
      </c>
      <c r="E18" s="247">
        <v>15113.11</v>
      </c>
      <c r="F18" s="93">
        <f t="shared" si="1"/>
        <v>104.08872236896025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10484.459999999992</v>
      </c>
      <c r="E19" s="104">
        <f t="shared" si="5"/>
        <v>12741.50999999998</v>
      </c>
      <c r="F19" s="93">
        <f t="shared" si="1"/>
        <v>121.52757509685755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81227.899999999994</v>
      </c>
      <c r="E20" s="247">
        <v>53290.44</v>
      </c>
      <c r="F20" s="93">
        <f t="shared" si="1"/>
        <v>65.606078699560129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1582.65</v>
      </c>
      <c r="E21" s="247">
        <v>824.61</v>
      </c>
      <c r="F21" s="93">
        <f t="shared" si="1"/>
        <v>52.103118187849496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62640.33</v>
      </c>
      <c r="E22" s="247">
        <v>64708.95</v>
      </c>
      <c r="F22" s="93">
        <f t="shared" si="1"/>
        <v>103.30237723843408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10796.46</v>
      </c>
      <c r="E24" s="247">
        <v>9736.9599999999991</v>
      </c>
      <c r="F24" s="93">
        <f t="shared" si="1"/>
        <v>90.186598199780292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5352.78</v>
      </c>
      <c r="E25" s="247">
        <v>5352.78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10127.219999999999</v>
      </c>
      <c r="E26" s="247">
        <v>10127.219999999999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161242.88</v>
      </c>
      <c r="E28" s="247">
        <v>131299.45000000001</v>
      </c>
      <c r="F28" s="93">
        <f t="shared" si="1"/>
        <v>81.42961103150725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8307.69</v>
      </c>
      <c r="E35" s="104">
        <f t="shared" si="7"/>
        <v>8519.6899999999987</v>
      </c>
      <c r="F35" s="93">
        <f t="shared" si="1"/>
        <v>102.55185256069976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8307.69</v>
      </c>
      <c r="E36" s="247">
        <v>8686.89</v>
      </c>
      <c r="F36" s="93">
        <f t="shared" si="1"/>
        <v>104.56444571234601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167.2</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11.049999999999955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1526.71</v>
      </c>
      <c r="E47" s="247">
        <v>1380.85</v>
      </c>
      <c r="F47" s="93">
        <f t="shared" si="1"/>
        <v>90.446122708307399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1515.66</v>
      </c>
      <c r="E50" s="247">
        <v>1380.85</v>
      </c>
      <c r="F50" s="93">
        <f t="shared" si="1"/>
        <v>91.105524985814739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28066.52</v>
      </c>
      <c r="E54" s="247">
        <v>23588.01</v>
      </c>
      <c r="F54" s="93">
        <f t="shared" si="1"/>
        <v>84.043230154646892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28066.52</v>
      </c>
      <c r="E55" s="247">
        <v>23588.01</v>
      </c>
      <c r="F55" s="93">
        <f t="shared" si="1"/>
        <v>84.043230154646892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75254.399999999994</v>
      </c>
      <c r="E68" s="104">
        <f t="shared" si="13"/>
        <v>98266.58</v>
      </c>
      <c r="F68" s="93">
        <f t="shared" si="1"/>
        <v>130.57918208104778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13601.61</v>
      </c>
      <c r="E69" s="104">
        <f t="shared" si="14"/>
        <v>20702.259999999998</v>
      </c>
      <c r="F69" s="93">
        <f t="shared" si="1"/>
        <v>152.20448167533107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13601.61</v>
      </c>
      <c r="E70" s="104">
        <f t="shared" si="15"/>
        <v>20702.259999999998</v>
      </c>
      <c r="F70" s="93">
        <f t="shared" si="1"/>
        <v>152.20448167533107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13601.61</v>
      </c>
      <c r="E72" s="247">
        <v>20702.259999999998</v>
      </c>
      <c r="F72" s="93">
        <f t="shared" si="1"/>
        <v>152.20448167533107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4043.43</v>
      </c>
      <c r="E78" s="104">
        <f>E79+SUM(E82:E84)-E85+E86</f>
        <v>8652.75</v>
      </c>
      <c r="F78" s="93">
        <f t="shared" si="1"/>
        <v>213.99529607288864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4043.43</v>
      </c>
      <c r="E86" s="247">
        <v>8652.75</v>
      </c>
      <c r="F86" s="93">
        <f t="shared" si="1"/>
        <v>213.99529607288864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199.08</v>
      </c>
      <c r="E146" s="104">
        <f t="shared" si="26"/>
        <v>1000</v>
      </c>
      <c r="F146" s="93">
        <f t="shared" si="1"/>
        <v>502.3106288929074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199.08</v>
      </c>
      <c r="E159" s="247">
        <v>1000</v>
      </c>
      <c r="F159" s="93">
        <f t="shared" si="1"/>
        <v>502.3106288929074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57410.28</v>
      </c>
      <c r="E170" s="104">
        <f t="shared" si="29"/>
        <v>67911.570000000007</v>
      </c>
      <c r="F170" s="93">
        <f t="shared" si="1"/>
        <v>118.291654386636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57410.28</v>
      </c>
      <c r="E173" s="247">
        <v>67911.570000000007</v>
      </c>
      <c r="F173" s="93">
        <f t="shared" si="1"/>
        <v>118.291654386636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124403.70000000001</v>
      </c>
      <c r="E175" s="104">
        <f t="shared" si="30"/>
        <v>149280.22</v>
      </c>
      <c r="F175" s="93">
        <f t="shared" si="1"/>
        <v>119.99660781793466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65247.69</v>
      </c>
      <c r="E176" s="104">
        <f t="shared" si="31"/>
        <v>81827.86</v>
      </c>
      <c r="F176" s="93">
        <f t="shared" si="1"/>
        <v>125.41112183435152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65247.69</v>
      </c>
      <c r="E177" s="104">
        <f t="shared" si="32"/>
        <v>81827.86</v>
      </c>
      <c r="F177" s="93">
        <f t="shared" si="1"/>
        <v>125.41112183435152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57285.86</v>
      </c>
      <c r="E178" s="247">
        <v>67771.570000000007</v>
      </c>
      <c r="F178" s="93">
        <f t="shared" si="1"/>
        <v>118.30418536092502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3876.25</v>
      </c>
      <c r="E179" s="247">
        <v>5070.62</v>
      </c>
      <c r="F179" s="93">
        <f t="shared" si="1"/>
        <v>130.81251209287325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42.15</v>
      </c>
      <c r="E180" s="104">
        <f t="shared" si="33"/>
        <v>50.51</v>
      </c>
      <c r="F180" s="93">
        <f t="shared" si="1"/>
        <v>119.83392645314352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42.15</v>
      </c>
      <c r="E183" s="247">
        <v>50.51</v>
      </c>
      <c r="F183" s="93">
        <f t="shared" si="1"/>
        <v>119.83392645314352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4043.43</v>
      </c>
      <c r="E188" s="247">
        <v>8935.16</v>
      </c>
      <c r="F188" s="93">
        <f t="shared" si="1"/>
        <v>220.97971276861477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59156.01</v>
      </c>
      <c r="E237" s="104">
        <f t="shared" si="41"/>
        <v>67452.36</v>
      </c>
      <c r="F237" s="93">
        <f t="shared" si="1"/>
        <v>114.02452599490735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50046.21</v>
      </c>
      <c r="E238" s="104">
        <f t="shared" si="42"/>
        <v>51910.549999999996</v>
      </c>
      <c r="F238" s="93">
        <f t="shared" si="1"/>
        <v>103.72523713583905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50046.21</v>
      </c>
      <c r="E239" s="104">
        <f t="shared" si="43"/>
        <v>51910.549999999996</v>
      </c>
      <c r="F239" s="93">
        <f t="shared" si="1"/>
        <v>103.72523713583905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46802.14</v>
      </c>
      <c r="E240" s="247">
        <v>51694.09</v>
      </c>
      <c r="F240" s="93">
        <f t="shared" si="1"/>
        <v>110.45240666345597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3244.07</v>
      </c>
      <c r="E241" s="247">
        <v>216.46</v>
      </c>
      <c r="F241" s="93">
        <f t="shared" si="1"/>
        <v>6.6724824063599115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8910.7199999999993</v>
      </c>
      <c r="E245" s="104">
        <f t="shared" si="45"/>
        <v>14541.81</v>
      </c>
      <c r="F245" s="93">
        <f t="shared" si="1"/>
        <v>163.19455666882138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8910.7199999999993</v>
      </c>
      <c r="E246" s="104">
        <f t="shared" si="46"/>
        <v>14541.81</v>
      </c>
      <c r="F246" s="93">
        <f t="shared" si="1"/>
        <v>163.19455666882138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8910.7199999999993</v>
      </c>
      <c r="E247" s="247">
        <v>14541.81</v>
      </c>
      <c r="F247" s="93">
        <f t="shared" si="1"/>
        <v>163.19455666882138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199.08</v>
      </c>
      <c r="E255" s="247">
        <v>1000</v>
      </c>
      <c r="F255" s="93">
        <f t="shared" si="1"/>
        <v>502.3106288929074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23004.95</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23004.95</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199.08</v>
      </c>
      <c r="E264" s="247">
        <v>1000</v>
      </c>
      <c r="F264" s="93">
        <f t="shared" si="50"/>
        <v>502.3106288929074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4043.43</v>
      </c>
      <c r="E268" s="247">
        <v>8652.75</v>
      </c>
      <c r="F268" s="93">
        <f t="shared" si="50"/>
        <v>213.99529607288864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65247.69</v>
      </c>
      <c r="E288" s="247">
        <v>81827.86</v>
      </c>
      <c r="F288" s="93">
        <f t="shared" si="50"/>
        <v>125.41112183435152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4043.43</v>
      </c>
      <c r="E302" s="247">
        <v>8935.16</v>
      </c>
      <c r="F302" s="93">
        <f t="shared" si="50"/>
        <v>220.97971276861477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2" workbookViewId="0">
      <selection activeCell="A129" sqref="A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801028.6100000001</v>
      </c>
      <c r="E114" s="81">
        <f t="shared" si="22"/>
        <v>920897.28999999992</v>
      </c>
      <c r="F114" s="63">
        <f t="shared" si="1"/>
        <v>114.96434440712422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797734.8</v>
      </c>
      <c r="E118" s="81">
        <f t="shared" si="24"/>
        <v>917601.82</v>
      </c>
      <c r="F118" s="63">
        <f t="shared" si="1"/>
        <v>115.02592340211307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797734.8</v>
      </c>
      <c r="E120" s="249">
        <v>917601.82</v>
      </c>
      <c r="F120" s="63">
        <f t="shared" si="1"/>
        <v>115.02592340211307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3293.81</v>
      </c>
      <c r="E128" s="249">
        <v>3295.47</v>
      </c>
      <c r="F128" s="63">
        <f t="shared" si="1"/>
        <v>100.05039756391534</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801028.6100000001</v>
      </c>
      <c r="E141" s="106">
        <f t="shared" si="28"/>
        <v>920897.28999999992</v>
      </c>
      <c r="F141" s="82">
        <f t="shared" si="1"/>
        <v>114.96434440712422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7" workbookViewId="0">
      <selection activeCell="D24" sqref="D24:E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4663.28</v>
      </c>
      <c r="E5" s="107">
        <f t="shared" si="0"/>
        <v>4663.28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4663.28</v>
      </c>
      <c r="E22" s="108">
        <f t="shared" si="3"/>
        <v>4663.28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4663.28</v>
      </c>
      <c r="E23" s="108">
        <f t="shared" si="4"/>
        <v>4663.28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4663.28</v>
      </c>
      <c r="E25" s="250">
        <v>4663.28</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65247.69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938221.19000000006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934110.84000000008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774146.1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139614.70000000001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19900.02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4110.3500000000004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921641.02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917530.67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763660.39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138420.32999999999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441.66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15008.29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4110.3500000000004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81827.860000000102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81827.86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81827.86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31" sqref="A31:XFD31"/>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23376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2024-01-29T15:45:03Z</cp:lastPrinted>
  <dcterms:created xsi:type="dcterms:W3CDTF">2022-04-01T05:14:30Z</dcterms:created>
  <dcterms:modified xsi:type="dcterms:W3CDTF">2024-01-31T11:34:40Z</dcterms:modified>
</cp:coreProperties>
</file>